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O:\InstRes\Retention and Graduation Rates\IPEDS Graduation Rates\"/>
    </mc:Choice>
  </mc:AlternateContent>
  <xr:revisionPtr revIDLastSave="0" documentId="13_ncr:1_{DA9AAA13-7901-4535-AC1F-D0D085FC784E}" xr6:coauthVersionLast="36" xr6:coauthVersionMax="36" xr10:uidLastSave="{00000000-0000-0000-0000-000000000000}"/>
  <bookViews>
    <workbookView xWindow="0" yWindow="0" windowWidth="25200" windowHeight="1257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1" l="1"/>
  <c r="D23" i="1"/>
  <c r="C23" i="1"/>
  <c r="D21" i="1" l="1"/>
  <c r="C21" i="1"/>
  <c r="E16" i="1" l="1"/>
  <c r="D16" i="1"/>
  <c r="E11" i="1" l="1"/>
  <c r="D11" i="1"/>
  <c r="C11" i="1"/>
  <c r="E13" i="1"/>
  <c r="D13" i="1"/>
  <c r="C13" i="1"/>
  <c r="E12" i="1"/>
  <c r="D12" i="1"/>
  <c r="C12" i="1"/>
  <c r="E14" i="1"/>
  <c r="D14" i="1"/>
  <c r="C14" i="1"/>
  <c r="E15" i="1"/>
  <c r="D15" i="1"/>
  <c r="C15" i="1"/>
</calcChain>
</file>

<file path=xl/sharedStrings.xml><?xml version="1.0" encoding="utf-8"?>
<sst xmlns="http://schemas.openxmlformats.org/spreadsheetml/2006/main" count="33" uniqueCount="33">
  <si>
    <t>2004 Cohort</t>
  </si>
  <si>
    <t>2007 Cohort</t>
  </si>
  <si>
    <t>2008 Cohort</t>
  </si>
  <si>
    <t>2009 Cohort</t>
  </si>
  <si>
    <t>2003 Cohort</t>
  </si>
  <si>
    <t>2002 Cohort</t>
  </si>
  <si>
    <t>2006 cohort</t>
  </si>
  <si>
    <t>2005 cohort</t>
  </si>
  <si>
    <t>4-Year</t>
  </si>
  <si>
    <t>5-Year</t>
  </si>
  <si>
    <t>6-Year</t>
  </si>
  <si>
    <t>IPEDS Completion Rates</t>
  </si>
  <si>
    <t>Salisbury University</t>
  </si>
  <si>
    <t>Fall 2002 Cohort to Most Recent</t>
  </si>
  <si>
    <t>2010 Cohort</t>
  </si>
  <si>
    <t>2011 Cohort</t>
  </si>
  <si>
    <t>2012 Cohort</t>
  </si>
  <si>
    <t>2013 cohort</t>
  </si>
  <si>
    <t>Transfer-out Rate</t>
  </si>
  <si>
    <t>2014 cohort</t>
  </si>
  <si>
    <t>2015 cohort</t>
  </si>
  <si>
    <t>2016 cohort</t>
  </si>
  <si>
    <t>2017 cohort</t>
  </si>
  <si>
    <t>Second Year Retention Rate of First-time, Full-time Students*</t>
  </si>
  <si>
    <t>*The source for second year retention rates is IPEDS except for the 2002 and 2003 cohorts which pre-dated mandatory reporting.</t>
  </si>
  <si>
    <t>IPEDS Retention and Graduation Rates</t>
  </si>
  <si>
    <t>2001 Cohort</t>
  </si>
  <si>
    <t>2018 cohort</t>
  </si>
  <si>
    <t>2019 cohort</t>
  </si>
  <si>
    <t>2020 cohort</t>
  </si>
  <si>
    <t>2021 cohort</t>
  </si>
  <si>
    <t>2022 cohort</t>
  </si>
  <si>
    <t>Preliminary as of 2/5/24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</si>
</sst>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color rgb="FFFF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8"/>
      <color rgb="FFC00000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1" xfId="0" applyFont="1" applyBorder="1" applyAlignment="1">
      <alignment horizontal="right"/>
    </xf>
    <xf numFmtId="9" fontId="0" fillId="0" borderId="1" xfId="1" applyFont="1" applyBorder="1"/>
    <xf numFmtId="9" fontId="0" fillId="0" borderId="1" xfId="1" applyNumberFormat="1" applyFont="1" applyBorder="1"/>
    <xf numFmtId="0" fontId="3" fillId="0" borderId="0" xfId="0" applyFont="1"/>
    <xf numFmtId="0" fontId="2" fillId="0" borderId="1" xfId="0" applyFont="1" applyFill="1" applyBorder="1" applyAlignment="1">
      <alignment horizontal="right"/>
    </xf>
    <xf numFmtId="9" fontId="4" fillId="0" borderId="1" xfId="1" applyFont="1" applyBorder="1"/>
    <xf numFmtId="9" fontId="4" fillId="0" borderId="1" xfId="1" applyNumberFormat="1" applyFont="1" applyBorder="1"/>
    <xf numFmtId="9" fontId="1" fillId="0" borderId="1" xfId="1" applyFont="1" applyBorder="1" applyAlignment="1">
      <alignment horizontal="right"/>
    </xf>
    <xf numFmtId="9" fontId="1" fillId="0" borderId="1" xfId="1" applyFont="1" applyFill="1" applyBorder="1" applyAlignment="1">
      <alignment horizontal="right"/>
    </xf>
    <xf numFmtId="0" fontId="6" fillId="0" borderId="0" xfId="0" applyFont="1" applyFill="1" applyBorder="1" applyAlignment="1">
      <alignment horizontal="left" wrapText="1"/>
    </xf>
    <xf numFmtId="0" fontId="7" fillId="0" borderId="0" xfId="0" applyFont="1"/>
    <xf numFmtId="0" fontId="2" fillId="0" borderId="0" xfId="0" applyFont="1"/>
    <xf numFmtId="0" fontId="2" fillId="0" borderId="1" xfId="0" applyFont="1" applyBorder="1" applyAlignment="1">
      <alignment horizontal="center"/>
    </xf>
    <xf numFmtId="9" fontId="0" fillId="0" borderId="0" xfId="1" applyFont="1"/>
    <xf numFmtId="9" fontId="4" fillId="0" borderId="1" xfId="1" applyFont="1" applyFill="1" applyBorder="1" applyAlignment="1">
      <alignment horizontal="right"/>
    </xf>
    <xf numFmtId="0" fontId="8" fillId="0" borderId="0" xfId="0" applyFont="1"/>
    <xf numFmtId="9" fontId="4" fillId="0" borderId="1" xfId="1" applyFont="1" applyFill="1" applyBorder="1"/>
    <xf numFmtId="9" fontId="10" fillId="0" borderId="1" xfId="1" applyFont="1" applyFill="1" applyBorder="1" applyAlignment="1">
      <alignment horizontal="right"/>
    </xf>
    <xf numFmtId="0" fontId="11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9" fillId="0" borderId="0" xfId="0" applyFont="1" applyFill="1" applyBorder="1" applyAlignment="1">
      <alignment horizontal="left" wrapText="1"/>
    </xf>
    <xf numFmtId="9" fontId="12" fillId="0" borderId="1" xfId="1" applyFont="1" applyBorder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0"/>
  <sheetViews>
    <sheetView tabSelected="1" workbookViewId="0">
      <selection activeCell="E26" sqref="E26"/>
    </sheetView>
  </sheetViews>
  <sheetFormatPr defaultRowHeight="15" x14ac:dyDescent="0.25"/>
  <cols>
    <col min="1" max="1" width="22.5703125" customWidth="1"/>
    <col min="2" max="5" width="12.28515625" customWidth="1"/>
    <col min="6" max="6" width="13" customWidth="1"/>
    <col min="7" max="7" width="3.28515625" customWidth="1"/>
  </cols>
  <sheetData>
    <row r="1" spans="1:8" x14ac:dyDescent="0.25">
      <c r="A1" s="4" t="s">
        <v>12</v>
      </c>
      <c r="B1" s="4"/>
    </row>
    <row r="2" spans="1:8" x14ac:dyDescent="0.25">
      <c r="A2" s="4" t="s">
        <v>25</v>
      </c>
      <c r="B2" s="4"/>
    </row>
    <row r="3" spans="1:8" x14ac:dyDescent="0.25">
      <c r="A3" s="4" t="s">
        <v>13</v>
      </c>
      <c r="B3" s="4"/>
    </row>
    <row r="4" spans="1:8" x14ac:dyDescent="0.25">
      <c r="A4" s="4"/>
      <c r="B4" s="4"/>
    </row>
    <row r="5" spans="1:8" x14ac:dyDescent="0.25">
      <c r="B5" s="22" t="s">
        <v>23</v>
      </c>
      <c r="C5" s="20" t="s">
        <v>11</v>
      </c>
      <c r="D5" s="20"/>
      <c r="E5" s="20"/>
      <c r="F5" s="21" t="s">
        <v>18</v>
      </c>
    </row>
    <row r="6" spans="1:8" ht="31.5" customHeight="1" x14ac:dyDescent="0.25">
      <c r="B6" s="23"/>
      <c r="C6" s="13" t="s">
        <v>8</v>
      </c>
      <c r="D6" s="13" t="s">
        <v>9</v>
      </c>
      <c r="E6" s="13" t="s">
        <v>10</v>
      </c>
      <c r="F6" s="21"/>
    </row>
    <row r="7" spans="1:8" hidden="1" x14ac:dyDescent="0.25">
      <c r="A7" s="1" t="s">
        <v>26</v>
      </c>
      <c r="B7" s="8">
        <v>0.8</v>
      </c>
      <c r="H7" s="14"/>
    </row>
    <row r="8" spans="1:8" x14ac:dyDescent="0.25">
      <c r="A8" s="1" t="s">
        <v>5</v>
      </c>
      <c r="B8" s="8">
        <v>0.81</v>
      </c>
      <c r="C8" s="2">
        <v>0.45900000000000002</v>
      </c>
      <c r="D8" s="2">
        <v>0.64800000000000002</v>
      </c>
      <c r="E8" s="2">
        <v>0.69099999999999995</v>
      </c>
      <c r="F8" s="6">
        <v>0.18</v>
      </c>
      <c r="H8" s="14"/>
    </row>
    <row r="9" spans="1:8" x14ac:dyDescent="0.25">
      <c r="A9" s="1" t="s">
        <v>4</v>
      </c>
      <c r="B9" s="8">
        <v>0.81</v>
      </c>
      <c r="C9" s="2">
        <v>0.45700000000000002</v>
      </c>
      <c r="D9" s="2">
        <v>0.627</v>
      </c>
      <c r="E9" s="2">
        <v>0.66100000000000003</v>
      </c>
      <c r="F9" s="6">
        <v>0.15</v>
      </c>
    </row>
    <row r="10" spans="1:8" x14ac:dyDescent="0.25">
      <c r="A10" s="1" t="s">
        <v>0</v>
      </c>
      <c r="B10" s="8">
        <v>0.83</v>
      </c>
      <c r="C10" s="2">
        <v>0.46600000000000003</v>
      </c>
      <c r="D10" s="2">
        <v>0.66100000000000003</v>
      </c>
      <c r="E10" s="2">
        <v>0.69899999999999995</v>
      </c>
      <c r="F10" s="6">
        <v>0.16</v>
      </c>
    </row>
    <row r="11" spans="1:8" x14ac:dyDescent="0.25">
      <c r="A11" s="1" t="s">
        <v>7</v>
      </c>
      <c r="B11" s="8">
        <v>0.81</v>
      </c>
      <c r="C11" s="2">
        <f>442/(956-4)</f>
        <v>0.4642857142857143</v>
      </c>
      <c r="D11" s="2">
        <f>+(442+158)/952</f>
        <v>0.63025210084033612</v>
      </c>
      <c r="E11" s="2">
        <f>+(442+158+36)/952</f>
        <v>0.66806722689075626</v>
      </c>
      <c r="F11" s="6">
        <v>0.18</v>
      </c>
    </row>
    <row r="12" spans="1:8" x14ac:dyDescent="0.25">
      <c r="A12" s="1" t="s">
        <v>6</v>
      </c>
      <c r="B12" s="8">
        <v>0.81</v>
      </c>
      <c r="C12" s="3">
        <f>502/1028</f>
        <v>0.48832684824902722</v>
      </c>
      <c r="D12" s="3">
        <f>659/1028</f>
        <v>0.6410505836575876</v>
      </c>
      <c r="E12" s="3">
        <f>693/1028</f>
        <v>0.67412451361867709</v>
      </c>
      <c r="F12" s="6">
        <v>0.16</v>
      </c>
    </row>
    <row r="13" spans="1:8" x14ac:dyDescent="0.25">
      <c r="A13" s="1" t="s">
        <v>1</v>
      </c>
      <c r="B13" s="8">
        <v>0.83</v>
      </c>
      <c r="C13" s="3">
        <f>533/1142</f>
        <v>0.46672504378283713</v>
      </c>
      <c r="D13" s="3">
        <f>+(533+195)/1142</f>
        <v>0.63747810858143605</v>
      </c>
      <c r="E13" s="3">
        <f>+(533+195+35)/1142</f>
        <v>0.6681260945709282</v>
      </c>
      <c r="F13" s="6">
        <v>0.18</v>
      </c>
    </row>
    <row r="14" spans="1:8" x14ac:dyDescent="0.25">
      <c r="A14" s="1" t="s">
        <v>2</v>
      </c>
      <c r="B14" s="8">
        <v>0.8</v>
      </c>
      <c r="C14" s="3">
        <f>533/1198</f>
        <v>0.44490818030050083</v>
      </c>
      <c r="D14" s="3">
        <f>+(533+229)/1198</f>
        <v>0.63606010016694492</v>
      </c>
      <c r="E14" s="3">
        <f>+(533+229+31)/1198</f>
        <v>0.6619365609348915</v>
      </c>
      <c r="F14" s="6">
        <v>0.18</v>
      </c>
    </row>
    <row r="15" spans="1:8" x14ac:dyDescent="0.25">
      <c r="A15" s="1" t="s">
        <v>3</v>
      </c>
      <c r="B15" s="8">
        <v>0.81</v>
      </c>
      <c r="C15" s="3">
        <f>577/1273</f>
        <v>0.45326001571091906</v>
      </c>
      <c r="D15" s="3">
        <f>+(250+577)/1273</f>
        <v>0.64964650432050275</v>
      </c>
      <c r="E15" s="3">
        <f>+(577+250+30)/1273</f>
        <v>0.67321288295365278</v>
      </c>
      <c r="F15" s="6">
        <v>0.27</v>
      </c>
    </row>
    <row r="16" spans="1:8" x14ac:dyDescent="0.25">
      <c r="A16" s="1" t="s">
        <v>14</v>
      </c>
      <c r="B16" s="8">
        <v>0.83</v>
      </c>
      <c r="C16" s="2">
        <v>0.47676282051282054</v>
      </c>
      <c r="D16" s="3">
        <f>+(231+595)/(1250-2)</f>
        <v>0.66185897435897434</v>
      </c>
      <c r="E16" s="3">
        <f>+(30+231+595)/(1250-2)</f>
        <v>0.6858974358974359</v>
      </c>
      <c r="F16" s="6">
        <v>0.17</v>
      </c>
    </row>
    <row r="17" spans="1:6" x14ac:dyDescent="0.25">
      <c r="A17" s="1" t="s">
        <v>15</v>
      </c>
      <c r="B17" s="8">
        <v>0.84</v>
      </c>
      <c r="C17" s="6">
        <v>0.49</v>
      </c>
      <c r="D17" s="7">
        <v>0.68</v>
      </c>
      <c r="E17" s="6">
        <v>0.71</v>
      </c>
      <c r="F17" s="6">
        <v>0.25</v>
      </c>
    </row>
    <row r="18" spans="1:6" x14ac:dyDescent="0.25">
      <c r="A18" s="1" t="s">
        <v>16</v>
      </c>
      <c r="B18" s="9">
        <v>0.8</v>
      </c>
      <c r="C18" s="6">
        <v>0.5</v>
      </c>
      <c r="D18" s="6">
        <v>0.65</v>
      </c>
      <c r="E18" s="6">
        <v>0.68</v>
      </c>
      <c r="F18" s="6">
        <v>0.26</v>
      </c>
    </row>
    <row r="19" spans="1:6" x14ac:dyDescent="0.25">
      <c r="A19" s="5" t="s">
        <v>17</v>
      </c>
      <c r="B19" s="9">
        <v>0.82</v>
      </c>
      <c r="C19" s="6">
        <v>0.52</v>
      </c>
      <c r="D19" s="6">
        <v>0.68</v>
      </c>
      <c r="E19" s="6">
        <v>0.7</v>
      </c>
      <c r="F19" s="6">
        <v>0.23</v>
      </c>
    </row>
    <row r="20" spans="1:6" x14ac:dyDescent="0.25">
      <c r="A20" s="5" t="s">
        <v>19</v>
      </c>
      <c r="B20" s="9">
        <v>0.82</v>
      </c>
      <c r="C20" s="6">
        <v>0.5</v>
      </c>
      <c r="D20" s="6">
        <v>0.66</v>
      </c>
      <c r="E20" s="6">
        <v>0.69</v>
      </c>
      <c r="F20" s="6">
        <v>0.24</v>
      </c>
    </row>
    <row r="21" spans="1:6" x14ac:dyDescent="0.25">
      <c r="A21" s="5" t="s">
        <v>20</v>
      </c>
      <c r="B21" s="9">
        <v>0.84</v>
      </c>
      <c r="C21" s="6">
        <f>588/1185</f>
        <v>0.4962025316455696</v>
      </c>
      <c r="D21" s="6">
        <f>814/1185</f>
        <v>0.68691983122362865</v>
      </c>
      <c r="E21" s="6">
        <v>0.72</v>
      </c>
      <c r="F21" s="6">
        <v>0.21</v>
      </c>
    </row>
    <row r="22" spans="1:6" x14ac:dyDescent="0.25">
      <c r="A22" s="5" t="s">
        <v>21</v>
      </c>
      <c r="B22" s="15">
        <v>0.83</v>
      </c>
      <c r="C22" s="17">
        <v>0.5</v>
      </c>
      <c r="D22" s="6">
        <v>0.66</v>
      </c>
      <c r="E22" s="17">
        <v>0.69</v>
      </c>
      <c r="F22" s="6">
        <v>0.22</v>
      </c>
    </row>
    <row r="23" spans="1:6" ht="15" customHeight="1" x14ac:dyDescent="0.25">
      <c r="A23" s="5" t="s">
        <v>22</v>
      </c>
      <c r="B23" s="15">
        <v>0.82503770739064852</v>
      </c>
      <c r="C23" s="25">
        <f>647/1324</f>
        <v>0.48867069486404835</v>
      </c>
      <c r="D23" s="25">
        <f>865/1324</f>
        <v>0.65332326283987918</v>
      </c>
      <c r="E23" s="25">
        <f>893/1324</f>
        <v>0.67447129909365555</v>
      </c>
      <c r="F23" s="25">
        <v>0.23</v>
      </c>
    </row>
    <row r="24" spans="1:6" ht="15" customHeight="1" x14ac:dyDescent="0.25">
      <c r="A24" s="5" t="s">
        <v>27</v>
      </c>
      <c r="B24" s="15">
        <v>0.81</v>
      </c>
      <c r="C24" s="12"/>
      <c r="D24" s="12"/>
      <c r="E24" s="12"/>
      <c r="F24" s="11"/>
    </row>
    <row r="25" spans="1:6" ht="15" customHeight="1" x14ac:dyDescent="0.25">
      <c r="A25" s="5" t="s">
        <v>28</v>
      </c>
      <c r="B25" s="15">
        <v>0.78</v>
      </c>
      <c r="C25" s="12"/>
      <c r="D25" s="12"/>
      <c r="E25" s="12"/>
      <c r="F25" s="11"/>
    </row>
    <row r="26" spans="1:6" ht="15" customHeight="1" x14ac:dyDescent="0.25">
      <c r="A26" s="5" t="s">
        <v>29</v>
      </c>
      <c r="B26" s="15">
        <v>0.79736408566721595</v>
      </c>
      <c r="C26" s="11"/>
      <c r="D26" s="12"/>
      <c r="E26" s="12"/>
      <c r="F26" s="11"/>
    </row>
    <row r="27" spans="1:6" ht="15" customHeight="1" x14ac:dyDescent="0.25">
      <c r="A27" s="5" t="s">
        <v>30</v>
      </c>
      <c r="B27" s="15">
        <v>0.75700000000000001</v>
      </c>
      <c r="C27" s="11"/>
      <c r="D27" s="12"/>
      <c r="E27" s="12"/>
      <c r="F27" s="11"/>
    </row>
    <row r="28" spans="1:6" ht="15" customHeight="1" x14ac:dyDescent="0.25">
      <c r="A28" s="5" t="s">
        <v>31</v>
      </c>
      <c r="B28" s="18">
        <v>0.80300000000000005</v>
      </c>
      <c r="C28" s="19" t="s">
        <v>32</v>
      </c>
      <c r="D28" s="12"/>
      <c r="E28" s="12"/>
      <c r="F28" s="11"/>
    </row>
    <row r="29" spans="1:6" s="16" customFormat="1" ht="25.5" customHeight="1" x14ac:dyDescent="0.25">
      <c r="A29" s="24" t="s">
        <v>24</v>
      </c>
      <c r="B29" s="24"/>
      <c r="C29" s="24"/>
      <c r="D29" s="24"/>
      <c r="E29" s="24"/>
      <c r="F29" s="24"/>
    </row>
    <row r="30" spans="1:6" x14ac:dyDescent="0.25">
      <c r="A30" s="10"/>
    </row>
  </sheetData>
  <sortState ref="A7:D9">
    <sortCondition ref="A7:A9"/>
  </sortState>
  <mergeCells count="4">
    <mergeCell ref="C5:E5"/>
    <mergeCell ref="F5:F6"/>
    <mergeCell ref="B5:B6"/>
    <mergeCell ref="A29:F29"/>
  </mergeCells>
  <printOptions horizontalCentered="1"/>
  <pageMargins left="0.7" right="0.7" top="0.75" bottom="0.75" header="0.3" footer="0.3"/>
  <pageSetup orientation="portrait" r:id="rId1"/>
  <headerFooter>
    <oddFooter>&amp;R&amp;Z&amp;F&amp;A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H22" sqref="H22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>Salisbury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Information Technology</dc:creator>
  <cp:lastModifiedBy>Robin Gunzelman</cp:lastModifiedBy>
  <cp:lastPrinted>2019-04-09T12:54:27Z</cp:lastPrinted>
  <dcterms:created xsi:type="dcterms:W3CDTF">2016-02-08T14:27:05Z</dcterms:created>
  <dcterms:modified xsi:type="dcterms:W3CDTF">2024-02-05T19:42:06Z</dcterms:modified>
</cp:coreProperties>
</file>