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AC9CBED3-750B-4465-B44C-E9701CD0F8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-11.0" sheetId="2" r:id="rId1"/>
  </sheets>
  <externalReferences>
    <externalReference r:id="rId2"/>
    <externalReference r:id="rId3"/>
  </externalReferences>
  <definedNames>
    <definedName name="_xlnm.Print_Area" localSheetId="0">'F-11.0'!$A$1:$AF$59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55" i="2" l="1"/>
  <c r="AF23" i="2" s="1"/>
  <c r="AF54" i="2"/>
  <c r="AF38" i="2" s="1"/>
  <c r="AF53" i="2"/>
  <c r="AF27" i="2" s="1"/>
  <c r="AF42" i="2"/>
  <c r="AF39" i="2"/>
  <c r="AF36" i="2"/>
  <c r="AF33" i="2"/>
  <c r="AF30" i="2"/>
  <c r="AF24" i="2"/>
  <c r="AF21" i="2"/>
  <c r="AF15" i="2"/>
  <c r="AF12" i="2"/>
  <c r="AD55" i="2"/>
  <c r="AD54" i="2"/>
  <c r="AD53" i="2"/>
  <c r="AD36" i="2" s="1"/>
  <c r="AD42" i="2"/>
  <c r="AD41" i="2"/>
  <c r="AD39" i="2"/>
  <c r="AD38" i="2"/>
  <c r="AD33" i="2"/>
  <c r="AD32" i="2"/>
  <c r="AD30" i="2"/>
  <c r="AD24" i="2"/>
  <c r="AD21" i="2"/>
  <c r="AD15" i="2"/>
  <c r="AD14" i="2"/>
  <c r="AD12" i="2"/>
  <c r="AD11" i="2"/>
  <c r="AD57" i="2" l="1"/>
  <c r="AF20" i="2"/>
  <c r="AD18" i="2"/>
  <c r="AF56" i="2"/>
  <c r="AD23" i="2"/>
  <c r="AF9" i="2"/>
  <c r="AF18" i="2"/>
  <c r="AF29" i="2"/>
  <c r="AF11" i="2"/>
  <c r="AF57" i="2"/>
  <c r="AF32" i="2"/>
  <c r="AF14" i="2"/>
  <c r="AF41" i="2"/>
  <c r="AD9" i="2"/>
  <c r="AD56" i="2"/>
  <c r="AD27" i="2"/>
  <c r="AD29" i="2"/>
  <c r="AD20" i="2"/>
  <c r="AC55" i="2" l="1"/>
  <c r="AC54" i="2"/>
  <c r="AC20" i="2" s="1"/>
  <c r="AC53" i="2"/>
  <c r="AC27" i="2" s="1"/>
  <c r="AC42" i="2"/>
  <c r="AC39" i="2"/>
  <c r="AC33" i="2"/>
  <c r="AC30" i="2"/>
  <c r="AC24" i="2"/>
  <c r="AC21" i="2"/>
  <c r="AC15" i="2"/>
  <c r="AC12" i="2"/>
  <c r="AC29" i="2" l="1"/>
  <c r="AC57" i="2"/>
  <c r="AC11" i="2"/>
  <c r="AC32" i="2"/>
  <c r="AC41" i="2"/>
  <c r="AC23" i="2"/>
  <c r="AC9" i="2"/>
  <c r="AC14" i="2"/>
  <c r="AC36" i="2"/>
  <c r="AC56" i="2"/>
  <c r="AC38" i="2"/>
  <c r="AC18" i="2"/>
  <c r="AB55" i="2"/>
  <c r="AB41" i="2" s="1"/>
  <c r="AB54" i="2"/>
  <c r="AB47" i="2" s="1"/>
  <c r="AB53" i="2"/>
  <c r="AB18" i="2" s="1"/>
  <c r="AB51" i="2"/>
  <c r="AB48" i="2"/>
  <c r="AB42" i="2"/>
  <c r="AB39" i="2"/>
  <c r="AB33" i="2"/>
  <c r="AB30" i="2"/>
  <c r="AB24" i="2"/>
  <c r="AB21" i="2"/>
  <c r="AB15" i="2"/>
  <c r="AB12" i="2"/>
  <c r="AB27" i="2" l="1"/>
  <c r="AB45" i="2"/>
  <c r="AB9" i="2"/>
  <c r="AB14" i="2"/>
  <c r="AB36" i="2"/>
  <c r="AB20" i="2"/>
  <c r="AB57" i="2"/>
  <c r="AB29" i="2"/>
  <c r="AB23" i="2"/>
  <c r="AB38" i="2"/>
  <c r="AB56" i="2"/>
  <c r="AB50" i="2"/>
  <c r="AB11" i="2"/>
  <c r="AB32" i="2"/>
  <c r="Z53" i="2"/>
  <c r="Z45" i="2" s="1"/>
  <c r="R53" i="2"/>
  <c r="R9" i="2" s="1"/>
  <c r="Y42" i="2"/>
  <c r="X39" i="2"/>
  <c r="R15" i="2"/>
  <c r="AE53" i="2"/>
  <c r="AE9" i="2" s="1"/>
  <c r="AA55" i="2"/>
  <c r="AA32" i="2" s="1"/>
  <c r="AA54" i="2"/>
  <c r="AA53" i="2"/>
  <c r="AA27" i="2" s="1"/>
  <c r="AA42" i="2"/>
  <c r="AA39" i="2"/>
  <c r="AA33" i="2"/>
  <c r="AA30" i="2"/>
  <c r="AA24" i="2"/>
  <c r="AA21" i="2"/>
  <c r="AA15" i="2"/>
  <c r="AA12" i="2"/>
  <c r="AA14" i="2" l="1"/>
  <c r="R36" i="2"/>
  <c r="AA56" i="2"/>
  <c r="AA18" i="2"/>
  <c r="AA23" i="2"/>
  <c r="AA9" i="2"/>
  <c r="AA36" i="2"/>
  <c r="Z36" i="2"/>
  <c r="AA57" i="2"/>
  <c r="AA20" i="2"/>
  <c r="AA41" i="2"/>
  <c r="AA11" i="2"/>
  <c r="AA38" i="2"/>
  <c r="AE36" i="2"/>
  <c r="AA29" i="2"/>
  <c r="Z55" i="2"/>
  <c r="Z14" i="2" s="1"/>
  <c r="Z54" i="2"/>
  <c r="Z20" i="2" s="1"/>
  <c r="Z51" i="2"/>
  <c r="Z48" i="2"/>
  <c r="Z42" i="2"/>
  <c r="Z39" i="2"/>
  <c r="Z33" i="2"/>
  <c r="Z30" i="2"/>
  <c r="Z27" i="2"/>
  <c r="Z24" i="2"/>
  <c r="Z21" i="2"/>
  <c r="Z18" i="2"/>
  <c r="Z15" i="2"/>
  <c r="Z12" i="2"/>
  <c r="Z9" i="2"/>
  <c r="Z11" i="2" l="1"/>
  <c r="Z47" i="2"/>
  <c r="Z38" i="2"/>
  <c r="Z57" i="2"/>
  <c r="Z50" i="2"/>
  <c r="Z41" i="2"/>
  <c r="Z29" i="2"/>
  <c r="Z23" i="2"/>
  <c r="Z56" i="2"/>
  <c r="Z32" i="2"/>
  <c r="AE55" i="2"/>
  <c r="AE23" i="2" s="1"/>
  <c r="AE54" i="2"/>
  <c r="O51" i="2"/>
  <c r="N51" i="2"/>
  <c r="M51" i="2"/>
  <c r="L51" i="2"/>
  <c r="K51" i="2"/>
  <c r="J51" i="2"/>
  <c r="H51" i="2"/>
  <c r="G51" i="2"/>
  <c r="F51" i="2"/>
  <c r="E51" i="2"/>
  <c r="D51" i="2"/>
  <c r="C51" i="2"/>
  <c r="B51" i="2"/>
  <c r="O50" i="2"/>
  <c r="N50" i="2"/>
  <c r="M50" i="2"/>
  <c r="L50" i="2"/>
  <c r="K50" i="2"/>
  <c r="J50" i="2"/>
  <c r="H50" i="2"/>
  <c r="G50" i="2"/>
  <c r="F50" i="2"/>
  <c r="E50" i="2"/>
  <c r="D50" i="2"/>
  <c r="C50" i="2"/>
  <c r="B50" i="2"/>
  <c r="O48" i="2"/>
  <c r="N48" i="2"/>
  <c r="M48" i="2"/>
  <c r="L48" i="2"/>
  <c r="K48" i="2"/>
  <c r="J48" i="2"/>
  <c r="H48" i="2"/>
  <c r="G48" i="2"/>
  <c r="F48" i="2"/>
  <c r="E48" i="2"/>
  <c r="D48" i="2"/>
  <c r="C48" i="2"/>
  <c r="B48" i="2"/>
  <c r="O47" i="2"/>
  <c r="N47" i="2"/>
  <c r="M47" i="2"/>
  <c r="L47" i="2"/>
  <c r="K47" i="2"/>
  <c r="J47" i="2"/>
  <c r="H47" i="2"/>
  <c r="G47" i="2"/>
  <c r="F47" i="2"/>
  <c r="E47" i="2"/>
  <c r="D47" i="2"/>
  <c r="C47" i="2"/>
  <c r="B47" i="2"/>
  <c r="O45" i="2"/>
  <c r="N45" i="2"/>
  <c r="M45" i="2"/>
  <c r="L45" i="2"/>
  <c r="K45" i="2"/>
  <c r="J45" i="2"/>
  <c r="H45" i="2"/>
  <c r="G45" i="2"/>
  <c r="F45" i="2"/>
  <c r="E45" i="2"/>
  <c r="D45" i="2"/>
  <c r="C45" i="2"/>
  <c r="B45" i="2"/>
  <c r="Y55" i="2"/>
  <c r="Y54" i="2"/>
  <c r="Y53" i="2"/>
  <c r="Y36" i="2" s="1"/>
  <c r="Y39" i="2"/>
  <c r="Y33" i="2"/>
  <c r="Y30" i="2"/>
  <c r="Y24" i="2"/>
  <c r="Y21" i="2"/>
  <c r="Y15" i="2"/>
  <c r="Y12" i="2"/>
  <c r="Y57" i="2" l="1"/>
  <c r="Y32" i="2"/>
  <c r="Y23" i="2"/>
  <c r="Y41" i="2"/>
  <c r="Y38" i="2"/>
  <c r="Y11" i="2"/>
  <c r="AE41" i="2"/>
  <c r="AE38" i="2"/>
  <c r="AE57" i="2"/>
  <c r="Y56" i="2"/>
  <c r="Y9" i="2"/>
  <c r="Y18" i="2"/>
  <c r="Y20" i="2"/>
  <c r="Y27" i="2"/>
  <c r="Y14" i="2"/>
  <c r="Y29" i="2"/>
  <c r="X55" i="2" l="1"/>
  <c r="W55" i="2"/>
  <c r="V55" i="2"/>
  <c r="X54" i="2"/>
  <c r="X53" i="2"/>
  <c r="X36" i="2" s="1"/>
  <c r="X42" i="2"/>
  <c r="X33" i="2"/>
  <c r="X30" i="2"/>
  <c r="X24" i="2"/>
  <c r="X23" i="2"/>
  <c r="X21" i="2"/>
  <c r="X15" i="2"/>
  <c r="X12" i="2"/>
  <c r="X9" i="2" l="1"/>
  <c r="X38" i="2"/>
  <c r="X29" i="2"/>
  <c r="W41" i="2"/>
  <c r="W14" i="2"/>
  <c r="X32" i="2"/>
  <c r="X14" i="2"/>
  <c r="X41" i="2"/>
  <c r="X57" i="2"/>
  <c r="X11" i="2"/>
  <c r="X18" i="2"/>
  <c r="X20" i="2"/>
  <c r="X27" i="2"/>
  <c r="X56" i="2"/>
  <c r="W54" i="2"/>
  <c r="W38" i="2" s="1"/>
  <c r="W53" i="2"/>
  <c r="W42" i="2"/>
  <c r="W39" i="2"/>
  <c r="W33" i="2"/>
  <c r="W30" i="2"/>
  <c r="W24" i="2"/>
  <c r="W21" i="2"/>
  <c r="W15" i="2"/>
  <c r="W12" i="2"/>
  <c r="W18" i="2" l="1"/>
  <c r="W36" i="2"/>
  <c r="W27" i="2"/>
  <c r="W9" i="2"/>
  <c r="W57" i="2"/>
  <c r="W11" i="2"/>
  <c r="W32" i="2"/>
  <c r="W20" i="2"/>
  <c r="W29" i="2"/>
  <c r="W56" i="2"/>
  <c r="W23" i="2"/>
  <c r="V14" i="2"/>
  <c r="V54" i="2"/>
  <c r="V53" i="2"/>
  <c r="V36" i="2" s="1"/>
  <c r="V42" i="2"/>
  <c r="V41" i="2"/>
  <c r="V39" i="2"/>
  <c r="V33" i="2"/>
  <c r="V32" i="2"/>
  <c r="V30" i="2"/>
  <c r="V24" i="2"/>
  <c r="V21" i="2"/>
  <c r="V15" i="2"/>
  <c r="V12" i="2"/>
  <c r="V56" i="2" l="1"/>
  <c r="V9" i="2"/>
  <c r="V11" i="2"/>
  <c r="V23" i="2"/>
  <c r="V57" i="2"/>
  <c r="V38" i="2"/>
  <c r="V18" i="2"/>
  <c r="V20" i="2"/>
  <c r="V27" i="2"/>
  <c r="V29" i="2"/>
  <c r="U55" i="2" l="1"/>
  <c r="U54" i="2"/>
  <c r="U11" i="2" s="1"/>
  <c r="U53" i="2"/>
  <c r="U27" i="2" s="1"/>
  <c r="U42" i="2"/>
  <c r="U39" i="2"/>
  <c r="U33" i="2"/>
  <c r="U32" i="2"/>
  <c r="U30" i="2"/>
  <c r="U24" i="2"/>
  <c r="U21" i="2"/>
  <c r="U15" i="2"/>
  <c r="U12" i="2"/>
  <c r="AE30" i="2"/>
  <c r="T55" i="2"/>
  <c r="T14" i="2" s="1"/>
  <c r="T54" i="2"/>
  <c r="T38" i="2" s="1"/>
  <c r="T53" i="2"/>
  <c r="T9" i="2" s="1"/>
  <c r="T42" i="2"/>
  <c r="T39" i="2"/>
  <c r="T33" i="2"/>
  <c r="T30" i="2"/>
  <c r="T27" i="2"/>
  <c r="T24" i="2"/>
  <c r="T21" i="2"/>
  <c r="T15" i="2"/>
  <c r="T12" i="2"/>
  <c r="AE32" i="2"/>
  <c r="S55" i="2"/>
  <c r="S14" i="2" s="1"/>
  <c r="AE29" i="2"/>
  <c r="S54" i="2"/>
  <c r="S38" i="2" s="1"/>
  <c r="S53" i="2"/>
  <c r="S27" i="2" s="1"/>
  <c r="AE42" i="2"/>
  <c r="S42" i="2"/>
  <c r="AE39" i="2"/>
  <c r="S39" i="2"/>
  <c r="AE33" i="2"/>
  <c r="S33" i="2"/>
  <c r="S30" i="2"/>
  <c r="AE24" i="2"/>
  <c r="S24" i="2"/>
  <c r="AE21" i="2"/>
  <c r="S21" i="2"/>
  <c r="AE15" i="2"/>
  <c r="S15" i="2"/>
  <c r="AE12" i="2"/>
  <c r="S12" i="2"/>
  <c r="R55" i="2"/>
  <c r="R54" i="2"/>
  <c r="R38" i="2" s="1"/>
  <c r="R27" i="2"/>
  <c r="R42" i="2"/>
  <c r="R39" i="2"/>
  <c r="R33" i="2"/>
  <c r="R30" i="2"/>
  <c r="R24" i="2"/>
  <c r="R21" i="2"/>
  <c r="R12" i="2"/>
  <c r="Q55" i="2"/>
  <c r="Q14" i="2" s="1"/>
  <c r="Q54" i="2"/>
  <c r="Q29" i="2" s="1"/>
  <c r="Q53" i="2"/>
  <c r="Q27" i="2" s="1"/>
  <c r="Q42" i="2"/>
  <c r="Q39" i="2"/>
  <c r="Q33" i="2"/>
  <c r="Q30" i="2"/>
  <c r="Q24" i="2"/>
  <c r="Q21" i="2"/>
  <c r="Q15" i="2"/>
  <c r="Q12" i="2"/>
  <c r="P55" i="2"/>
  <c r="P41" i="2" s="1"/>
  <c r="P54" i="2"/>
  <c r="P11" i="2" s="1"/>
  <c r="P53" i="2"/>
  <c r="P18" i="2" s="1"/>
  <c r="P42" i="2"/>
  <c r="P39" i="2"/>
  <c r="P33" i="2"/>
  <c r="P30" i="2"/>
  <c r="P24" i="2"/>
  <c r="P21" i="2"/>
  <c r="P15" i="2"/>
  <c r="P12" i="2"/>
  <c r="N55" i="2"/>
  <c r="N14" i="2" s="1"/>
  <c r="N54" i="2"/>
  <c r="N11" i="2" s="1"/>
  <c r="N53" i="2"/>
  <c r="N36" i="2" s="1"/>
  <c r="N42" i="2"/>
  <c r="N39" i="2"/>
  <c r="N33" i="2"/>
  <c r="N30" i="2"/>
  <c r="N24" i="2"/>
  <c r="N21" i="2"/>
  <c r="N15" i="2"/>
  <c r="N12" i="2"/>
  <c r="O55" i="2"/>
  <c r="O14" i="2" s="1"/>
  <c r="O54" i="2"/>
  <c r="O29" i="2" s="1"/>
  <c r="O53" i="2"/>
  <c r="O27" i="2" s="1"/>
  <c r="O42" i="2"/>
  <c r="O39" i="2"/>
  <c r="O33" i="2"/>
  <c r="O30" i="2"/>
  <c r="O24" i="2"/>
  <c r="O21" i="2"/>
  <c r="O15" i="2"/>
  <c r="O12" i="2"/>
  <c r="L55" i="2"/>
  <c r="L14" i="2" s="1"/>
  <c r="L54" i="2"/>
  <c r="L11" i="2" s="1"/>
  <c r="L53" i="2"/>
  <c r="L18" i="2" s="1"/>
  <c r="L42" i="2"/>
  <c r="L39" i="2"/>
  <c r="L33" i="2"/>
  <c r="L30" i="2"/>
  <c r="L24" i="2"/>
  <c r="L21" i="2"/>
  <c r="L15" i="2"/>
  <c r="L12" i="2"/>
  <c r="M55" i="2"/>
  <c r="M14" i="2" s="1"/>
  <c r="K55" i="2"/>
  <c r="K32" i="2" s="1"/>
  <c r="J55" i="2"/>
  <c r="J32" i="2" s="1"/>
  <c r="M54" i="2"/>
  <c r="M29" i="2" s="1"/>
  <c r="K54" i="2"/>
  <c r="K20" i="2" s="1"/>
  <c r="J54" i="2"/>
  <c r="J29" i="2" s="1"/>
  <c r="M21" i="2"/>
  <c r="K21" i="2"/>
  <c r="J21" i="2"/>
  <c r="I14" i="2"/>
  <c r="H55" i="2"/>
  <c r="H23" i="2" s="1"/>
  <c r="B53" i="2"/>
  <c r="B36" i="2" s="1"/>
  <c r="C53" i="2"/>
  <c r="C9" i="2" s="1"/>
  <c r="D53" i="2"/>
  <c r="D18" i="2" s="1"/>
  <c r="E53" i="2"/>
  <c r="E18" i="2" s="1"/>
  <c r="F53" i="2"/>
  <c r="F27" i="2" s="1"/>
  <c r="G53" i="2"/>
  <c r="G36" i="2" s="1"/>
  <c r="H53" i="2"/>
  <c r="H18" i="2" s="1"/>
  <c r="J53" i="2"/>
  <c r="J18" i="2" s="1"/>
  <c r="J9" i="2"/>
  <c r="K53" i="2"/>
  <c r="K36" i="2" s="1"/>
  <c r="M53" i="2"/>
  <c r="M9" i="2" s="1"/>
  <c r="B54" i="2"/>
  <c r="B20" i="2" s="1"/>
  <c r="C54" i="2"/>
  <c r="C11" i="2" s="1"/>
  <c r="D54" i="2"/>
  <c r="D11" i="2" s="1"/>
  <c r="E54" i="2"/>
  <c r="E11" i="2" s="1"/>
  <c r="F54" i="2"/>
  <c r="F20" i="2" s="1"/>
  <c r="G54" i="2"/>
  <c r="G11" i="2" s="1"/>
  <c r="H54" i="2"/>
  <c r="H11" i="2" s="1"/>
  <c r="B12" i="2"/>
  <c r="C12" i="2"/>
  <c r="D12" i="2"/>
  <c r="E12" i="2"/>
  <c r="F12" i="2"/>
  <c r="G12" i="2"/>
  <c r="H12" i="2"/>
  <c r="J12" i="2"/>
  <c r="K12" i="2"/>
  <c r="M12" i="2"/>
  <c r="B55" i="2"/>
  <c r="B14" i="2" s="1"/>
  <c r="C55" i="2"/>
  <c r="C41" i="2" s="1"/>
  <c r="D55" i="2"/>
  <c r="D14" i="2" s="1"/>
  <c r="E55" i="2"/>
  <c r="E14" i="2" s="1"/>
  <c r="F55" i="2"/>
  <c r="F14" i="2" s="1"/>
  <c r="G55" i="2"/>
  <c r="G41" i="2" s="1"/>
  <c r="B15" i="2"/>
  <c r="C15" i="2"/>
  <c r="D15" i="2"/>
  <c r="E15" i="2"/>
  <c r="F15" i="2"/>
  <c r="G15" i="2"/>
  <c r="H15" i="2"/>
  <c r="J15" i="2"/>
  <c r="K15" i="2"/>
  <c r="M15" i="2"/>
  <c r="B21" i="2"/>
  <c r="C21" i="2"/>
  <c r="D21" i="2"/>
  <c r="E21" i="2"/>
  <c r="F21" i="2"/>
  <c r="G21" i="2"/>
  <c r="H21" i="2"/>
  <c r="B24" i="2"/>
  <c r="C24" i="2"/>
  <c r="D24" i="2"/>
  <c r="E24" i="2"/>
  <c r="F24" i="2"/>
  <c r="G24" i="2"/>
  <c r="H24" i="2"/>
  <c r="J24" i="2"/>
  <c r="K24" i="2"/>
  <c r="M24" i="2"/>
  <c r="B30" i="2"/>
  <c r="C30" i="2"/>
  <c r="D30" i="2"/>
  <c r="E30" i="2"/>
  <c r="F30" i="2"/>
  <c r="G30" i="2"/>
  <c r="H30" i="2"/>
  <c r="J30" i="2"/>
  <c r="K30" i="2"/>
  <c r="M30" i="2"/>
  <c r="B33" i="2"/>
  <c r="C33" i="2"/>
  <c r="D33" i="2"/>
  <c r="E33" i="2"/>
  <c r="F33" i="2"/>
  <c r="G33" i="2"/>
  <c r="H33" i="2"/>
  <c r="J33" i="2"/>
  <c r="K33" i="2"/>
  <c r="M33" i="2"/>
  <c r="B39" i="2"/>
  <c r="C39" i="2"/>
  <c r="D39" i="2"/>
  <c r="E39" i="2"/>
  <c r="F39" i="2"/>
  <c r="G39" i="2"/>
  <c r="H39" i="2"/>
  <c r="J39" i="2"/>
  <c r="K39" i="2"/>
  <c r="M39" i="2"/>
  <c r="B42" i="2"/>
  <c r="C42" i="2"/>
  <c r="D42" i="2"/>
  <c r="E42" i="2"/>
  <c r="F42" i="2"/>
  <c r="G42" i="2"/>
  <c r="H42" i="2"/>
  <c r="J42" i="2"/>
  <c r="K42" i="2"/>
  <c r="M42" i="2"/>
  <c r="N38" i="2"/>
  <c r="U38" i="2"/>
  <c r="H41" i="2"/>
  <c r="H32" i="2"/>
  <c r="M18" i="2" l="1"/>
  <c r="G23" i="2"/>
  <c r="O32" i="2"/>
  <c r="M27" i="2"/>
  <c r="M36" i="2"/>
  <c r="G32" i="2"/>
  <c r="O23" i="2"/>
  <c r="O41" i="2"/>
  <c r="B9" i="2"/>
  <c r="K27" i="2"/>
  <c r="M20" i="2"/>
  <c r="U20" i="2"/>
  <c r="Q9" i="2"/>
  <c r="F38" i="2"/>
  <c r="E27" i="2"/>
  <c r="Q20" i="2"/>
  <c r="E36" i="2"/>
  <c r="M41" i="2"/>
  <c r="E23" i="2"/>
  <c r="K9" i="2"/>
  <c r="S29" i="2"/>
  <c r="F11" i="2"/>
  <c r="F36" i="2"/>
  <c r="N29" i="2"/>
  <c r="F18" i="2"/>
  <c r="M56" i="2"/>
  <c r="M57" i="2"/>
  <c r="N20" i="2"/>
  <c r="M38" i="2"/>
  <c r="F56" i="2"/>
  <c r="G20" i="2"/>
  <c r="K18" i="2"/>
  <c r="L23" i="2"/>
  <c r="F29" i="2"/>
  <c r="J36" i="2"/>
  <c r="G14" i="2"/>
  <c r="G9" i="2"/>
  <c r="H14" i="2"/>
  <c r="L32" i="2"/>
  <c r="L41" i="2"/>
  <c r="J56" i="2"/>
  <c r="J38" i="2"/>
  <c r="Q18" i="2"/>
  <c r="B27" i="2"/>
  <c r="G27" i="2"/>
  <c r="B18" i="2"/>
  <c r="C38" i="2"/>
  <c r="Q36" i="2"/>
  <c r="J20" i="2"/>
  <c r="G18" i="2"/>
  <c r="D41" i="2"/>
  <c r="E38" i="2"/>
  <c r="J27" i="2"/>
  <c r="C29" i="2"/>
  <c r="M11" i="2"/>
  <c r="C27" i="2"/>
  <c r="N41" i="2"/>
  <c r="N32" i="2"/>
  <c r="J11" i="2"/>
  <c r="B41" i="2"/>
  <c r="B23" i="2"/>
  <c r="E57" i="2"/>
  <c r="N23" i="2"/>
  <c r="E29" i="2"/>
  <c r="E20" i="2"/>
  <c r="C20" i="2"/>
  <c r="N57" i="2"/>
  <c r="E56" i="2"/>
  <c r="P38" i="2"/>
  <c r="F9" i="2"/>
  <c r="M23" i="2"/>
  <c r="P29" i="2"/>
  <c r="J23" i="2"/>
  <c r="O57" i="2"/>
  <c r="T20" i="2"/>
  <c r="P14" i="2"/>
  <c r="J41" i="2"/>
  <c r="O11" i="2"/>
  <c r="H38" i="2"/>
  <c r="T23" i="2"/>
  <c r="E41" i="2"/>
  <c r="E9" i="2"/>
  <c r="M32" i="2"/>
  <c r="C56" i="2"/>
  <c r="T41" i="2"/>
  <c r="P20" i="2"/>
  <c r="C36" i="2"/>
  <c r="K23" i="2"/>
  <c r="C18" i="2"/>
  <c r="O38" i="2"/>
  <c r="E32" i="2"/>
  <c r="J14" i="2"/>
  <c r="P56" i="2"/>
  <c r="J57" i="2"/>
  <c r="O20" i="2"/>
  <c r="B32" i="2"/>
  <c r="U57" i="2"/>
  <c r="B56" i="2"/>
  <c r="H27" i="2"/>
  <c r="U14" i="2"/>
  <c r="B38" i="2"/>
  <c r="T18" i="2"/>
  <c r="U41" i="2"/>
  <c r="H36" i="2"/>
  <c r="D27" i="2"/>
  <c r="S20" i="2"/>
  <c r="S57" i="2"/>
  <c r="K11" i="2"/>
  <c r="H20" i="2"/>
  <c r="R20" i="2"/>
  <c r="R29" i="2"/>
  <c r="R11" i="2"/>
  <c r="T32" i="2"/>
  <c r="U23" i="2"/>
  <c r="D9" i="2"/>
  <c r="L36" i="2"/>
  <c r="H57" i="2"/>
  <c r="D36" i="2"/>
  <c r="H29" i="2"/>
  <c r="R23" i="2"/>
  <c r="R14" i="2"/>
  <c r="H9" i="2"/>
  <c r="N56" i="2"/>
  <c r="L27" i="2"/>
  <c r="B57" i="2"/>
  <c r="S11" i="2"/>
  <c r="T36" i="2"/>
  <c r="N18" i="2"/>
  <c r="B11" i="2"/>
  <c r="L9" i="2"/>
  <c r="H56" i="2"/>
  <c r="B29" i="2"/>
  <c r="D20" i="2"/>
  <c r="G57" i="2"/>
  <c r="K14" i="2"/>
  <c r="L20" i="2"/>
  <c r="Q41" i="2"/>
  <c r="K56" i="2"/>
  <c r="D38" i="2"/>
  <c r="F32" i="2"/>
  <c r="D29" i="2"/>
  <c r="U9" i="2"/>
  <c r="G56" i="2"/>
  <c r="P9" i="2"/>
  <c r="G29" i="2"/>
  <c r="G38" i="2"/>
  <c r="L56" i="2"/>
  <c r="K29" i="2"/>
  <c r="D56" i="2"/>
  <c r="F57" i="2"/>
  <c r="L38" i="2"/>
  <c r="U18" i="2"/>
  <c r="U56" i="2"/>
  <c r="L57" i="2"/>
  <c r="Q23" i="2"/>
  <c r="K38" i="2"/>
  <c r="N27" i="2"/>
  <c r="K41" i="2"/>
  <c r="K57" i="2"/>
  <c r="Q32" i="2"/>
  <c r="D57" i="2"/>
  <c r="D32" i="2"/>
  <c r="D23" i="2"/>
  <c r="L29" i="2"/>
  <c r="N9" i="2"/>
  <c r="P32" i="2"/>
  <c r="T11" i="2"/>
  <c r="S9" i="2"/>
  <c r="O56" i="2"/>
  <c r="Q57" i="2"/>
  <c r="T56" i="2"/>
  <c r="R18" i="2"/>
  <c r="Q11" i="2"/>
  <c r="F41" i="2"/>
  <c r="C23" i="2"/>
  <c r="R56" i="2"/>
  <c r="T57" i="2"/>
  <c r="R41" i="2"/>
  <c r="O18" i="2"/>
  <c r="S41" i="2"/>
  <c r="P36" i="2"/>
  <c r="O9" i="2"/>
  <c r="Q38" i="2"/>
  <c r="R57" i="2"/>
  <c r="P57" i="2"/>
  <c r="C14" i="2"/>
  <c r="P27" i="2"/>
  <c r="S18" i="2"/>
  <c r="S23" i="2"/>
  <c r="T29" i="2"/>
  <c r="U29" i="2"/>
  <c r="U36" i="2"/>
  <c r="O36" i="2"/>
  <c r="P23" i="2"/>
  <c r="S36" i="2"/>
  <c r="C57" i="2"/>
  <c r="Q56" i="2"/>
  <c r="R32" i="2"/>
  <c r="S56" i="2"/>
  <c r="C32" i="2"/>
  <c r="F23" i="2"/>
  <c r="S32" i="2"/>
  <c r="AE27" i="2"/>
  <c r="AE56" i="2"/>
  <c r="AE11" i="2"/>
  <c r="AE20" i="2"/>
  <c r="AE14" i="2"/>
  <c r="AE18" i="2"/>
</calcChain>
</file>

<file path=xl/sharedStrings.xml><?xml version="1.0" encoding="utf-8"?>
<sst xmlns="http://schemas.openxmlformats.org/spreadsheetml/2006/main" count="88" uniqueCount="24">
  <si>
    <t>Applicants for Transfer</t>
  </si>
  <si>
    <t>Fall</t>
  </si>
  <si>
    <t>From Other Institutions</t>
  </si>
  <si>
    <t>Within County</t>
  </si>
  <si>
    <t xml:space="preserve"> Applied</t>
  </si>
  <si>
    <t>% of grand total</t>
  </si>
  <si>
    <t xml:space="preserve"> Accepted</t>
  </si>
  <si>
    <t>Selectivity</t>
  </si>
  <si>
    <t xml:space="preserve"> Enrolled</t>
  </si>
  <si>
    <t>Yield</t>
  </si>
  <si>
    <t>Outside County, In-State</t>
  </si>
  <si>
    <t>GRAND TOTAL</t>
  </si>
  <si>
    <t xml:space="preserve">  Applied</t>
  </si>
  <si>
    <t xml:space="preserve">  Accepted</t>
  </si>
  <si>
    <t xml:space="preserve">  Enrolled</t>
  </si>
  <si>
    <t>Acceptance Rate</t>
  </si>
  <si>
    <t>Outside State*</t>
  </si>
  <si>
    <t>*As of 2016 Outside State includes all non-MD US States.</t>
  </si>
  <si>
    <t>**As of 2016  Foreign Country includes all students with a foreign address (Geographic Origin 100 &amp; 001).</t>
  </si>
  <si>
    <t>Foreign Country**</t>
  </si>
  <si>
    <t>Unknown</t>
  </si>
  <si>
    <t>Table 4:</t>
  </si>
  <si>
    <t>Applications/Acceptances/Enrollment</t>
  </si>
  <si>
    <t>Transfer Students: Fall 2015, Fall 2020 to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</si>
</sst>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9"/>
      </patternFill>
    </fill>
    <fill>
      <patternFill patternType="lightGray">
        <bgColor theme="0"/>
      </patternFill>
    </fill>
    <fill>
      <patternFill patternType="lightGray">
        <fgColor indexed="8"/>
        <bgColor theme="0"/>
      </patternFill>
    </fill>
    <fill>
      <patternFill patternType="lightGray">
        <fgColor indexed="8"/>
        <bgColor indexed="42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theme="0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8"/>
      </bottom>
      <diagonal/>
    </border>
    <border>
      <left style="double">
        <color indexed="64"/>
      </left>
      <right style="double">
        <color indexed="64"/>
      </right>
      <top/>
      <bottom style="hair">
        <color indexed="8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71">
    <xf numFmtId="0" fontId="0" fillId="0" borderId="0" xfId="0"/>
    <xf numFmtId="0" fontId="2" fillId="2" borderId="0" xfId="0" applyFont="1" applyFill="1" applyBorder="1" applyAlignment="1"/>
    <xf numFmtId="0" fontId="3" fillId="0" borderId="0" xfId="0" applyFont="1"/>
    <xf numFmtId="0" fontId="2" fillId="2" borderId="0" xfId="0" applyFont="1" applyFill="1" applyBorder="1" applyAlignment="1">
      <alignment wrapText="1"/>
    </xf>
    <xf numFmtId="0" fontId="3" fillId="9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0" applyFont="1" applyFill="1"/>
    <xf numFmtId="0" fontId="2" fillId="9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1" borderId="3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7" fillId="9" borderId="36" xfId="0" applyFont="1" applyFill="1" applyBorder="1" applyAlignment="1">
      <alignment horizontal="center"/>
    </xf>
    <xf numFmtId="0" fontId="7" fillId="9" borderId="28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11" borderId="36" xfId="0" applyFont="1" applyFill="1" applyBorder="1" applyAlignment="1">
      <alignment horizontal="center"/>
    </xf>
    <xf numFmtId="0" fontId="7" fillId="11" borderId="32" xfId="0" applyFont="1" applyFill="1" applyBorder="1" applyAlignment="1">
      <alignment horizontal="center"/>
    </xf>
    <xf numFmtId="0" fontId="8" fillId="4" borderId="0" xfId="0" applyFont="1" applyFill="1" applyBorder="1"/>
    <xf numFmtId="0" fontId="8" fillId="4" borderId="14" xfId="0" applyFont="1" applyFill="1" applyBorder="1"/>
    <xf numFmtId="0" fontId="8" fillId="0" borderId="13" xfId="0" applyFont="1" applyFill="1" applyBorder="1"/>
    <xf numFmtId="0" fontId="8" fillId="4" borderId="8" xfId="0" applyFont="1" applyFill="1" applyBorder="1"/>
    <xf numFmtId="0" fontId="9" fillId="0" borderId="0" xfId="0" applyFont="1" applyFill="1" applyBorder="1"/>
    <xf numFmtId="0" fontId="9" fillId="9" borderId="0" xfId="0" applyFont="1" applyFill="1" applyBorder="1"/>
    <xf numFmtId="0" fontId="9" fillId="9" borderId="37" xfId="0" applyFont="1" applyFill="1" applyBorder="1"/>
    <xf numFmtId="0" fontId="10" fillId="9" borderId="25" xfId="0" applyFont="1" applyFill="1" applyBorder="1"/>
    <xf numFmtId="0" fontId="9" fillId="9" borderId="13" xfId="0" applyFont="1" applyFill="1" applyBorder="1"/>
    <xf numFmtId="0" fontId="10" fillId="10" borderId="37" xfId="0" applyFont="1" applyFill="1" applyBorder="1"/>
    <xf numFmtId="41" fontId="11" fillId="2" borderId="0" xfId="0" applyNumberFormat="1" applyFont="1" applyFill="1" applyBorder="1"/>
    <xf numFmtId="41" fontId="11" fillId="2" borderId="14" xfId="0" applyNumberFormat="1" applyFont="1" applyFill="1" applyBorder="1"/>
    <xf numFmtId="41" fontId="11" fillId="4" borderId="14" xfId="0" applyNumberFormat="1" applyFont="1" applyFill="1" applyBorder="1"/>
    <xf numFmtId="41" fontId="11" fillId="0" borderId="13" xfId="0" applyNumberFormat="1" applyFont="1" applyFill="1" applyBorder="1"/>
    <xf numFmtId="41" fontId="11" fillId="2" borderId="8" xfId="0" applyNumberFormat="1" applyFont="1" applyFill="1" applyBorder="1"/>
    <xf numFmtId="41" fontId="11" fillId="0" borderId="0" xfId="0" applyNumberFormat="1" applyFont="1" applyFill="1" applyBorder="1"/>
    <xf numFmtId="41" fontId="11" fillId="9" borderId="0" xfId="0" applyNumberFormat="1" applyFont="1" applyFill="1" applyBorder="1"/>
    <xf numFmtId="41" fontId="11" fillId="9" borderId="37" xfId="0" applyNumberFormat="1" applyFont="1" applyFill="1" applyBorder="1"/>
    <xf numFmtId="41" fontId="11" fillId="9" borderId="25" xfId="0" applyNumberFormat="1" applyFont="1" applyFill="1" applyBorder="1"/>
    <xf numFmtId="41" fontId="11" fillId="9" borderId="13" xfId="0" applyNumberFormat="1" applyFont="1" applyFill="1" applyBorder="1"/>
    <xf numFmtId="41" fontId="11" fillId="10" borderId="37" xfId="0" applyNumberFormat="1" applyFont="1" applyFill="1" applyBorder="1"/>
    <xf numFmtId="164" fontId="10" fillId="2" borderId="3" xfId="0" applyNumberFormat="1" applyFont="1" applyFill="1" applyBorder="1"/>
    <xf numFmtId="164" fontId="10" fillId="2" borderId="15" xfId="0" applyNumberFormat="1" applyFont="1" applyFill="1" applyBorder="1"/>
    <xf numFmtId="164" fontId="10" fillId="0" borderId="16" xfId="0" applyNumberFormat="1" applyFont="1" applyFill="1" applyBorder="1"/>
    <xf numFmtId="0" fontId="11" fillId="2" borderId="8" xfId="0" applyFont="1" applyFill="1" applyBorder="1"/>
    <xf numFmtId="164" fontId="10" fillId="0" borderId="3" xfId="0" applyNumberFormat="1" applyFont="1" applyFill="1" applyBorder="1"/>
    <xf numFmtId="164" fontId="10" fillId="9" borderId="3" xfId="0" applyNumberFormat="1" applyFont="1" applyFill="1" applyBorder="1"/>
    <xf numFmtId="164" fontId="10" fillId="9" borderId="38" xfId="0" applyNumberFormat="1" applyFont="1" applyFill="1" applyBorder="1"/>
    <xf numFmtId="164" fontId="10" fillId="9" borderId="26" xfId="0" applyNumberFormat="1" applyFont="1" applyFill="1" applyBorder="1"/>
    <xf numFmtId="164" fontId="10" fillId="9" borderId="16" xfId="0" applyNumberFormat="1" applyFont="1" applyFill="1" applyBorder="1"/>
    <xf numFmtId="164" fontId="10" fillId="2" borderId="0" xfId="0" applyNumberFormat="1" applyFont="1" applyFill="1" applyBorder="1"/>
    <xf numFmtId="164" fontId="10" fillId="2" borderId="14" xfId="0" applyNumberFormat="1" applyFont="1" applyFill="1" applyBorder="1"/>
    <xf numFmtId="164" fontId="10" fillId="0" borderId="13" xfId="0" applyNumberFormat="1" applyFont="1" applyFill="1" applyBorder="1"/>
    <xf numFmtId="164" fontId="10" fillId="0" borderId="0" xfId="0" applyNumberFormat="1" applyFont="1" applyFill="1" applyBorder="1"/>
    <xf numFmtId="164" fontId="10" fillId="9" borderId="0" xfId="0" applyNumberFormat="1" applyFont="1" applyFill="1" applyBorder="1"/>
    <xf numFmtId="164" fontId="10" fillId="9" borderId="37" xfId="0" applyNumberFormat="1" applyFont="1" applyFill="1" applyBorder="1"/>
    <xf numFmtId="164" fontId="10" fillId="9" borderId="25" xfId="0" applyNumberFormat="1" applyFont="1" applyFill="1" applyBorder="1"/>
    <xf numFmtId="164" fontId="10" fillId="9" borderId="13" xfId="0" applyNumberFormat="1" applyFont="1" applyFill="1" applyBorder="1"/>
    <xf numFmtId="164" fontId="10" fillId="9" borderId="24" xfId="0" applyNumberFormat="1" applyFont="1" applyFill="1" applyBorder="1"/>
    <xf numFmtId="164" fontId="5" fillId="5" borderId="5" xfId="0" applyNumberFormat="1" applyFont="1" applyFill="1" applyBorder="1"/>
    <xf numFmtId="164" fontId="5" fillId="5" borderId="0" xfId="0" applyNumberFormat="1" applyFont="1" applyFill="1" applyBorder="1"/>
    <xf numFmtId="164" fontId="5" fillId="5" borderId="14" xfId="0" applyNumberFormat="1" applyFont="1" applyFill="1" applyBorder="1"/>
    <xf numFmtId="164" fontId="5" fillId="5" borderId="13" xfId="0" applyNumberFormat="1" applyFont="1" applyFill="1" applyBorder="1"/>
    <xf numFmtId="164" fontId="5" fillId="6" borderId="5" xfId="0" applyNumberFormat="1" applyFont="1" applyFill="1" applyBorder="1"/>
    <xf numFmtId="164" fontId="5" fillId="5" borderId="39" xfId="0" applyNumberFormat="1" applyFont="1" applyFill="1" applyBorder="1"/>
    <xf numFmtId="164" fontId="5" fillId="5" borderId="27" xfId="0" applyNumberFormat="1" applyFont="1" applyFill="1" applyBorder="1"/>
    <xf numFmtId="164" fontId="12" fillId="5" borderId="19" xfId="0" applyNumberFormat="1" applyFont="1" applyFill="1" applyBorder="1"/>
    <xf numFmtId="164" fontId="5" fillId="5" borderId="19" xfId="0" applyNumberFormat="1" applyFont="1" applyFill="1" applyBorder="1"/>
    <xf numFmtId="41" fontId="11" fillId="2" borderId="4" xfId="0" applyNumberFormat="1" applyFont="1" applyFill="1" applyBorder="1"/>
    <xf numFmtId="41" fontId="11" fillId="2" borderId="17" xfId="0" applyNumberFormat="1" applyFont="1" applyFill="1" applyBorder="1"/>
    <xf numFmtId="41" fontId="11" fillId="4" borderId="17" xfId="0" applyNumberFormat="1" applyFont="1" applyFill="1" applyBorder="1"/>
    <xf numFmtId="41" fontId="11" fillId="0" borderId="18" xfId="0" applyNumberFormat="1" applyFont="1" applyFill="1" applyBorder="1"/>
    <xf numFmtId="41" fontId="11" fillId="0" borderId="37" xfId="0" applyNumberFormat="1" applyFont="1" applyFill="1" applyBorder="1"/>
    <xf numFmtId="41" fontId="11" fillId="9" borderId="43" xfId="0" applyNumberFormat="1" applyFont="1" applyFill="1" applyBorder="1"/>
    <xf numFmtId="164" fontId="10" fillId="2" borderId="13" xfId="0" applyNumberFormat="1" applyFont="1" applyFill="1" applyBorder="1"/>
    <xf numFmtId="164" fontId="10" fillId="2" borderId="8" xfId="0" applyNumberFormat="1" applyFont="1" applyFill="1" applyBorder="1"/>
    <xf numFmtId="164" fontId="10" fillId="2" borderId="37" xfId="0" applyNumberFormat="1" applyFont="1" applyFill="1" applyBorder="1"/>
    <xf numFmtId="164" fontId="10" fillId="10" borderId="37" xfId="0" applyNumberFormat="1" applyFont="1" applyFill="1" applyBorder="1"/>
    <xf numFmtId="164" fontId="5" fillId="5" borderId="2" xfId="0" applyNumberFormat="1" applyFont="1" applyFill="1" applyBorder="1"/>
    <xf numFmtId="164" fontId="5" fillId="5" borderId="11" xfId="0" applyNumberFormat="1" applyFont="1" applyFill="1" applyBorder="1"/>
    <xf numFmtId="164" fontId="5" fillId="5" borderId="12" xfId="0" applyNumberFormat="1" applyFont="1" applyFill="1" applyBorder="1"/>
    <xf numFmtId="164" fontId="5" fillId="6" borderId="2" xfId="0" applyNumberFormat="1" applyFont="1" applyFill="1" applyBorder="1"/>
    <xf numFmtId="164" fontId="5" fillId="5" borderId="36" xfId="0" applyNumberFormat="1" applyFont="1" applyFill="1" applyBorder="1"/>
    <xf numFmtId="164" fontId="5" fillId="5" borderId="28" xfId="0" applyNumberFormat="1" applyFont="1" applyFill="1" applyBorder="1"/>
    <xf numFmtId="164" fontId="12" fillId="5" borderId="12" xfId="0" applyNumberFormat="1" applyFont="1" applyFill="1" applyBorder="1"/>
    <xf numFmtId="0" fontId="11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10" fillId="3" borderId="14" xfId="0" applyFont="1" applyFill="1" applyBorder="1"/>
    <xf numFmtId="0" fontId="10" fillId="0" borderId="13" xfId="0" applyFont="1" applyFill="1" applyBorder="1"/>
    <xf numFmtId="0" fontId="8" fillId="0" borderId="0" xfId="0" applyFont="1" applyFill="1" applyBorder="1"/>
    <xf numFmtId="0" fontId="8" fillId="9" borderId="0" xfId="0" applyFont="1" applyFill="1" applyBorder="1"/>
    <xf numFmtId="0" fontId="8" fillId="9" borderId="37" xfId="0" applyFont="1" applyFill="1" applyBorder="1"/>
    <xf numFmtId="0" fontId="11" fillId="9" borderId="41" xfId="0" applyFont="1" applyFill="1" applyBorder="1"/>
    <xf numFmtId="0" fontId="11" fillId="9" borderId="21" xfId="0" applyFont="1" applyFill="1" applyBorder="1"/>
    <xf numFmtId="0" fontId="8" fillId="10" borderId="42" xfId="0" applyFont="1" applyFill="1" applyBorder="1"/>
    <xf numFmtId="0" fontId="11" fillId="10" borderId="42" xfId="0" applyFont="1" applyFill="1" applyBorder="1"/>
    <xf numFmtId="41" fontId="11" fillId="4" borderId="8" xfId="0" applyNumberFormat="1" applyFont="1" applyFill="1" applyBorder="1"/>
    <xf numFmtId="0" fontId="11" fillId="2" borderId="14" xfId="0" applyFont="1" applyFill="1" applyBorder="1"/>
    <xf numFmtId="0" fontId="11" fillId="9" borderId="25" xfId="0" applyFont="1" applyFill="1" applyBorder="1"/>
    <xf numFmtId="0" fontId="11" fillId="9" borderId="13" xfId="0" applyFont="1" applyFill="1" applyBorder="1"/>
    <xf numFmtId="0" fontId="8" fillId="10" borderId="37" xfId="0" applyFont="1" applyFill="1" applyBorder="1"/>
    <xf numFmtId="0" fontId="11" fillId="10" borderId="37" xfId="0" applyFont="1" applyFill="1" applyBorder="1"/>
    <xf numFmtId="164" fontId="10" fillId="4" borderId="0" xfId="0" applyNumberFormat="1" applyFont="1" applyFill="1" applyBorder="1"/>
    <xf numFmtId="164" fontId="10" fillId="4" borderId="14" xfId="0" applyNumberFormat="1" applyFont="1" applyFill="1" applyBorder="1"/>
    <xf numFmtId="0" fontId="11" fillId="4" borderId="8" xfId="0" applyFont="1" applyFill="1" applyBorder="1"/>
    <xf numFmtId="164" fontId="10" fillId="0" borderId="5" xfId="0" applyNumberFormat="1" applyFont="1" applyFill="1" applyBorder="1"/>
    <xf numFmtId="164" fontId="10" fillId="9" borderId="5" xfId="0" applyNumberFormat="1" applyFont="1" applyFill="1" applyBorder="1"/>
    <xf numFmtId="164" fontId="10" fillId="9" borderId="39" xfId="0" applyNumberFormat="1" applyFont="1" applyFill="1" applyBorder="1"/>
    <xf numFmtId="164" fontId="10" fillId="9" borderId="27" xfId="0" applyNumberFormat="1" applyFont="1" applyFill="1" applyBorder="1"/>
    <xf numFmtId="164" fontId="10" fillId="9" borderId="19" xfId="0" applyNumberFormat="1" applyFont="1" applyFill="1" applyBorder="1"/>
    <xf numFmtId="164" fontId="10" fillId="9" borderId="33" xfId="0" applyNumberFormat="1" applyFont="1" applyFill="1" applyBorder="1"/>
    <xf numFmtId="0" fontId="11" fillId="2" borderId="4" xfId="0" applyFont="1" applyFill="1" applyBorder="1"/>
    <xf numFmtId="164" fontId="5" fillId="5" borderId="20" xfId="0" applyNumberFormat="1" applyFont="1" applyFill="1" applyBorder="1"/>
    <xf numFmtId="164" fontId="5" fillId="5" borderId="39" xfId="1" applyNumberFormat="1" applyFont="1" applyFill="1" applyBorder="1"/>
    <xf numFmtId="0" fontId="11" fillId="2" borderId="7" xfId="0" applyFont="1" applyFill="1" applyBorder="1"/>
    <xf numFmtId="0" fontId="3" fillId="2" borderId="7" xfId="0" applyFont="1" applyFill="1" applyBorder="1"/>
    <xf numFmtId="0" fontId="10" fillId="2" borderId="7" xfId="0" applyFont="1" applyFill="1" applyBorder="1"/>
    <xf numFmtId="0" fontId="10" fillId="3" borderId="22" xfId="0" applyFont="1" applyFill="1" applyBorder="1"/>
    <xf numFmtId="0" fontId="10" fillId="0" borderId="21" xfId="0" applyFont="1" applyFill="1" applyBorder="1"/>
    <xf numFmtId="164" fontId="10" fillId="2" borderId="5" xfId="0" applyNumberFormat="1" applyFont="1" applyFill="1" applyBorder="1"/>
    <xf numFmtId="164" fontId="10" fillId="9" borderId="37" xfId="1" applyNumberFormat="1" applyFont="1" applyFill="1" applyBorder="1"/>
    <xf numFmtId="164" fontId="10" fillId="9" borderId="24" xfId="1" applyNumberFormat="1" applyFont="1" applyFill="1" applyBorder="1"/>
    <xf numFmtId="0" fontId="11" fillId="13" borderId="13" xfId="0" applyFont="1" applyFill="1" applyBorder="1"/>
    <xf numFmtId="0" fontId="11" fillId="14" borderId="37" xfId="0" applyFont="1" applyFill="1" applyBorder="1"/>
    <xf numFmtId="41" fontId="11" fillId="13" borderId="13" xfId="0" applyNumberFormat="1" applyFont="1" applyFill="1" applyBorder="1"/>
    <xf numFmtId="41" fontId="11" fillId="14" borderId="37" xfId="0" applyNumberFormat="1" applyFont="1" applyFill="1" applyBorder="1"/>
    <xf numFmtId="164" fontId="10" fillId="13" borderId="19" xfId="0" applyNumberFormat="1" applyFont="1" applyFill="1" applyBorder="1"/>
    <xf numFmtId="164" fontId="10" fillId="13" borderId="39" xfId="0" applyNumberFormat="1" applyFont="1" applyFill="1" applyBorder="1"/>
    <xf numFmtId="164" fontId="10" fillId="9" borderId="39" xfId="1" applyNumberFormat="1" applyFont="1" applyFill="1" applyBorder="1"/>
    <xf numFmtId="164" fontId="10" fillId="13" borderId="13" xfId="0" applyNumberFormat="1" applyFont="1" applyFill="1" applyBorder="1"/>
    <xf numFmtId="164" fontId="10" fillId="13" borderId="37" xfId="0" applyNumberFormat="1" applyFont="1" applyFill="1" applyBorder="1"/>
    <xf numFmtId="164" fontId="12" fillId="15" borderId="19" xfId="0" applyNumberFormat="1" applyFont="1" applyFill="1" applyBorder="1"/>
    <xf numFmtId="164" fontId="5" fillId="15" borderId="39" xfId="0" applyNumberFormat="1" applyFont="1" applyFill="1" applyBorder="1"/>
    <xf numFmtId="164" fontId="12" fillId="15" borderId="12" xfId="0" applyNumberFormat="1" applyFont="1" applyFill="1" applyBorder="1"/>
    <xf numFmtId="164" fontId="5" fillId="15" borderId="36" xfId="0" applyNumberFormat="1" applyFont="1" applyFill="1" applyBorder="1"/>
    <xf numFmtId="0" fontId="12" fillId="2" borderId="0" xfId="0" applyFont="1" applyFill="1" applyBorder="1"/>
    <xf numFmtId="0" fontId="11" fillId="9" borderId="37" xfId="0" applyFont="1" applyFill="1" applyBorder="1"/>
    <xf numFmtId="3" fontId="11" fillId="2" borderId="0" xfId="0" applyNumberFormat="1" applyFont="1" applyFill="1" applyBorder="1"/>
    <xf numFmtId="9" fontId="8" fillId="2" borderId="0" xfId="0" applyNumberFormat="1" applyFont="1" applyFill="1" applyBorder="1"/>
    <xf numFmtId="164" fontId="8" fillId="2" borderId="0" xfId="0" applyNumberFormat="1" applyFont="1" applyFill="1" applyBorder="1"/>
    <xf numFmtId="9" fontId="8" fillId="4" borderId="14" xfId="0" applyNumberFormat="1" applyFont="1" applyFill="1" applyBorder="1"/>
    <xf numFmtId="164" fontId="8" fillId="0" borderId="0" xfId="0" applyNumberFormat="1" applyFont="1" applyFill="1" applyBorder="1"/>
    <xf numFmtId="164" fontId="8" fillId="9" borderId="0" xfId="0" applyNumberFormat="1" applyFont="1" applyFill="1" applyBorder="1"/>
    <xf numFmtId="164" fontId="8" fillId="9" borderId="37" xfId="0" applyNumberFormat="1" applyFont="1" applyFill="1" applyBorder="1"/>
    <xf numFmtId="164" fontId="8" fillId="9" borderId="25" xfId="0" applyNumberFormat="1" applyFont="1" applyFill="1" applyBorder="1"/>
    <xf numFmtId="164" fontId="8" fillId="9" borderId="13" xfId="0" applyNumberFormat="1" applyFont="1" applyFill="1" applyBorder="1"/>
    <xf numFmtId="164" fontId="8" fillId="9" borderId="24" xfId="0" applyNumberFormat="1" applyFont="1" applyFill="1" applyBorder="1"/>
    <xf numFmtId="9" fontId="8" fillId="5" borderId="6" xfId="0" applyNumberFormat="1" applyFont="1" applyFill="1" applyBorder="1"/>
    <xf numFmtId="164" fontId="8" fillId="5" borderId="6" xfId="0" applyNumberFormat="1" applyFont="1" applyFill="1" applyBorder="1"/>
    <xf numFmtId="9" fontId="8" fillId="8" borderId="23" xfId="0" applyNumberFormat="1" applyFont="1" applyFill="1" applyBorder="1"/>
    <xf numFmtId="164" fontId="8" fillId="6" borderId="6" xfId="0" applyNumberFormat="1" applyFont="1" applyFill="1" applyBorder="1"/>
    <xf numFmtId="164" fontId="8" fillId="6" borderId="40" xfId="0" applyNumberFormat="1" applyFont="1" applyFill="1" applyBorder="1"/>
    <xf numFmtId="164" fontId="8" fillId="6" borderId="29" xfId="0" applyNumberFormat="1" applyFont="1" applyFill="1" applyBorder="1"/>
    <xf numFmtId="164" fontId="8" fillId="6" borderId="44" xfId="0" applyNumberFormat="1" applyFont="1" applyFill="1" applyBorder="1"/>
    <xf numFmtId="0" fontId="3" fillId="10" borderId="0" xfId="0" applyFont="1" applyFill="1"/>
    <xf numFmtId="0" fontId="3" fillId="12" borderId="0" xfId="0" applyFont="1" applyFill="1"/>
    <xf numFmtId="0" fontId="2" fillId="0" borderId="0" xfId="0" applyFont="1"/>
    <xf numFmtId="0" fontId="2" fillId="2" borderId="0" xfId="0" applyFont="1" applyFill="1" applyAlignment="1">
      <alignment wrapText="1"/>
    </xf>
    <xf numFmtId="0" fontId="11" fillId="10" borderId="34" xfId="0" applyFont="1" applyFill="1" applyBorder="1"/>
    <xf numFmtId="0" fontId="11" fillId="10" borderId="24" xfId="0" applyFont="1" applyFill="1" applyBorder="1"/>
    <xf numFmtId="0" fontId="2" fillId="2" borderId="0" xfId="0" applyFont="1" applyFill="1"/>
    <xf numFmtId="0" fontId="7" fillId="11" borderId="10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9" fillId="10" borderId="13" xfId="0" applyFont="1" applyFill="1" applyBorder="1"/>
    <xf numFmtId="41" fontId="11" fillId="10" borderId="13" xfId="0" applyNumberFormat="1" applyFont="1" applyFill="1" applyBorder="1"/>
    <xf numFmtId="164" fontId="10" fillId="10" borderId="13" xfId="0" applyNumberFormat="1" applyFont="1" applyFill="1" applyBorder="1"/>
    <xf numFmtId="0" fontId="11" fillId="10" borderId="21" xfId="0" applyFont="1" applyFill="1" applyBorder="1"/>
    <xf numFmtId="0" fontId="11" fillId="10" borderId="13" xfId="0" applyFont="1" applyFill="1" applyBorder="1"/>
    <xf numFmtId="164" fontId="12" fillId="5" borderId="19" xfId="1" applyNumberFormat="1" applyFont="1" applyFill="1" applyBorder="1"/>
    <xf numFmtId="0" fontId="11" fillId="14" borderId="13" xfId="0" applyFont="1" applyFill="1" applyBorder="1"/>
    <xf numFmtId="41" fontId="11" fillId="14" borderId="13" xfId="0" applyNumberFormat="1" applyFont="1" applyFill="1" applyBorder="1"/>
    <xf numFmtId="0" fontId="7" fillId="11" borderId="30" xfId="0" applyFont="1" applyFill="1" applyBorder="1" applyAlignment="1">
      <alignment horizontal="center"/>
    </xf>
    <xf numFmtId="0" fontId="7" fillId="11" borderId="28" xfId="0" applyFont="1" applyFill="1" applyBorder="1" applyAlignment="1">
      <alignment horizontal="center"/>
    </xf>
    <xf numFmtId="0" fontId="10" fillId="10" borderId="25" xfId="0" applyFont="1" applyFill="1" applyBorder="1"/>
    <xf numFmtId="0" fontId="10" fillId="10" borderId="24" xfId="0" applyFont="1" applyFill="1" applyBorder="1"/>
    <xf numFmtId="165" fontId="11" fillId="10" borderId="25" xfId="2" applyNumberFormat="1" applyFont="1" applyFill="1" applyBorder="1"/>
    <xf numFmtId="165" fontId="11" fillId="10" borderId="37" xfId="2" applyNumberFormat="1" applyFont="1" applyFill="1" applyBorder="1"/>
    <xf numFmtId="165" fontId="11" fillId="10" borderId="24" xfId="2" applyNumberFormat="1" applyFont="1" applyFill="1" applyBorder="1"/>
    <xf numFmtId="164" fontId="5" fillId="19" borderId="39" xfId="0" applyNumberFormat="1" applyFont="1" applyFill="1" applyBorder="1"/>
    <xf numFmtId="164" fontId="5" fillId="19" borderId="27" xfId="0" applyNumberFormat="1" applyFont="1" applyFill="1" applyBorder="1"/>
    <xf numFmtId="164" fontId="5" fillId="19" borderId="33" xfId="0" applyNumberFormat="1" applyFont="1" applyFill="1" applyBorder="1"/>
    <xf numFmtId="164" fontId="5" fillId="19" borderId="36" xfId="0" applyNumberFormat="1" applyFont="1" applyFill="1" applyBorder="1"/>
    <xf numFmtId="164" fontId="5" fillId="19" borderId="28" xfId="0" applyNumberFormat="1" applyFont="1" applyFill="1" applyBorder="1"/>
    <xf numFmtId="164" fontId="5" fillId="19" borderId="25" xfId="0" applyNumberFormat="1" applyFont="1" applyFill="1" applyBorder="1"/>
    <xf numFmtId="164" fontId="5" fillId="19" borderId="37" xfId="0" applyNumberFormat="1" applyFont="1" applyFill="1" applyBorder="1"/>
    <xf numFmtId="164" fontId="5" fillId="19" borderId="24" xfId="0" applyNumberFormat="1" applyFont="1" applyFill="1" applyBorder="1"/>
    <xf numFmtId="0" fontId="8" fillId="10" borderId="41" xfId="0" applyFont="1" applyFill="1" applyBorder="1"/>
    <xf numFmtId="164" fontId="5" fillId="19" borderId="32" xfId="0" applyNumberFormat="1" applyFont="1" applyFill="1" applyBorder="1"/>
    <xf numFmtId="0" fontId="8" fillId="10" borderId="25" xfId="0" applyFont="1" applyFill="1" applyBorder="1"/>
    <xf numFmtId="164" fontId="10" fillId="9" borderId="33" xfId="1" applyNumberFormat="1" applyFont="1" applyFill="1" applyBorder="1"/>
    <xf numFmtId="0" fontId="8" fillId="21" borderId="42" xfId="0" applyFont="1" applyFill="1" applyBorder="1"/>
    <xf numFmtId="0" fontId="11" fillId="21" borderId="7" xfId="0" applyFont="1" applyFill="1" applyBorder="1"/>
    <xf numFmtId="0" fontId="11" fillId="21" borderId="46" xfId="0" applyFont="1" applyFill="1" applyBorder="1"/>
    <xf numFmtId="0" fontId="11" fillId="10" borderId="47" xfId="0" applyFont="1" applyFill="1" applyBorder="1"/>
    <xf numFmtId="165" fontId="11" fillId="21" borderId="37" xfId="2" applyNumberFormat="1" applyFont="1" applyFill="1" applyBorder="1"/>
    <xf numFmtId="165" fontId="11" fillId="21" borderId="0" xfId="2" applyNumberFormat="1" applyFont="1" applyFill="1" applyBorder="1"/>
    <xf numFmtId="165" fontId="11" fillId="21" borderId="48" xfId="2" applyNumberFormat="1" applyFont="1" applyFill="1" applyBorder="1"/>
    <xf numFmtId="165" fontId="11" fillId="10" borderId="49" xfId="2" applyNumberFormat="1" applyFont="1" applyFill="1" applyBorder="1"/>
    <xf numFmtId="164" fontId="10" fillId="21" borderId="37" xfId="0" applyNumberFormat="1" applyFont="1" applyFill="1" applyBorder="1"/>
    <xf numFmtId="164" fontId="10" fillId="21" borderId="48" xfId="0" applyNumberFormat="1" applyFont="1" applyFill="1" applyBorder="1"/>
    <xf numFmtId="164" fontId="10" fillId="9" borderId="50" xfId="0" applyNumberFormat="1" applyFont="1" applyFill="1" applyBorder="1"/>
    <xf numFmtId="164" fontId="10" fillId="9" borderId="49" xfId="0" applyNumberFormat="1" applyFont="1" applyFill="1" applyBorder="1"/>
    <xf numFmtId="164" fontId="5" fillId="21" borderId="37" xfId="0" applyNumberFormat="1" applyFont="1" applyFill="1" applyBorder="1"/>
    <xf numFmtId="164" fontId="5" fillId="21" borderId="48" xfId="0" applyNumberFormat="1" applyFont="1" applyFill="1" applyBorder="1"/>
    <xf numFmtId="164" fontId="5" fillId="19" borderId="50" xfId="0" applyNumberFormat="1" applyFont="1" applyFill="1" applyBorder="1"/>
    <xf numFmtId="164" fontId="10" fillId="9" borderId="49" xfId="1" applyNumberFormat="1" applyFont="1" applyFill="1" applyBorder="1"/>
    <xf numFmtId="164" fontId="5" fillId="21" borderId="36" xfId="0" applyNumberFormat="1" applyFont="1" applyFill="1" applyBorder="1"/>
    <xf numFmtId="164" fontId="5" fillId="21" borderId="2" xfId="0" applyNumberFormat="1" applyFont="1" applyFill="1" applyBorder="1"/>
    <xf numFmtId="164" fontId="5" fillId="21" borderId="51" xfId="0" applyNumberFormat="1" applyFont="1" applyFill="1" applyBorder="1"/>
    <xf numFmtId="164" fontId="5" fillId="19" borderId="52" xfId="0" applyNumberFormat="1" applyFont="1" applyFill="1" applyBorder="1"/>
    <xf numFmtId="0" fontId="11" fillId="10" borderId="49" xfId="0" applyFont="1" applyFill="1" applyBorder="1"/>
    <xf numFmtId="0" fontId="8" fillId="10" borderId="34" xfId="0" applyFont="1" applyFill="1" applyBorder="1"/>
    <xf numFmtId="165" fontId="11" fillId="9" borderId="25" xfId="2" applyNumberFormat="1" applyFont="1" applyFill="1" applyBorder="1"/>
    <xf numFmtId="165" fontId="11" fillId="9" borderId="0" xfId="2" applyNumberFormat="1" applyFont="1" applyFill="1" applyBorder="1"/>
    <xf numFmtId="165" fontId="11" fillId="9" borderId="37" xfId="2" applyNumberFormat="1" applyFont="1" applyFill="1" applyBorder="1"/>
    <xf numFmtId="165" fontId="11" fillId="9" borderId="49" xfId="2" applyNumberFormat="1" applyFont="1" applyFill="1" applyBorder="1"/>
    <xf numFmtId="165" fontId="11" fillId="9" borderId="24" xfId="2" applyNumberFormat="1" applyFont="1" applyFill="1" applyBorder="1"/>
    <xf numFmtId="164" fontId="8" fillId="9" borderId="49" xfId="0" applyNumberFormat="1" applyFont="1" applyFill="1" applyBorder="1"/>
    <xf numFmtId="164" fontId="8" fillId="20" borderId="6" xfId="0" applyNumberFormat="1" applyFont="1" applyFill="1" applyBorder="1"/>
    <xf numFmtId="164" fontId="8" fillId="20" borderId="29" xfId="0" applyNumberFormat="1" applyFont="1" applyFill="1" applyBorder="1"/>
    <xf numFmtId="164" fontId="8" fillId="20" borderId="40" xfId="0" applyNumberFormat="1" applyFont="1" applyFill="1" applyBorder="1"/>
    <xf numFmtId="164" fontId="8" fillId="20" borderId="53" xfId="0" applyNumberFormat="1" applyFont="1" applyFill="1" applyBorder="1"/>
    <xf numFmtId="164" fontId="8" fillId="20" borderId="54" xfId="0" applyNumberFormat="1" applyFont="1" applyFill="1" applyBorder="1"/>
    <xf numFmtId="0" fontId="5" fillId="2" borderId="35" xfId="0" applyFont="1" applyFill="1" applyBorder="1"/>
    <xf numFmtId="0" fontId="6" fillId="3" borderId="45" xfId="0" applyFont="1" applyFill="1" applyBorder="1" applyAlignment="1">
      <alignment horizontal="center"/>
    </xf>
    <xf numFmtId="0" fontId="7" fillId="16" borderId="55" xfId="0" applyFont="1" applyFill="1" applyBorder="1" applyAlignment="1">
      <alignment horizontal="center"/>
    </xf>
    <xf numFmtId="0" fontId="5" fillId="2" borderId="36" xfId="0" applyFont="1" applyFill="1" applyBorder="1"/>
    <xf numFmtId="0" fontId="7" fillId="16" borderId="52" xfId="0" applyFont="1" applyFill="1" applyBorder="1" applyAlignment="1">
      <alignment horizontal="center"/>
    </xf>
    <xf numFmtId="0" fontId="8" fillId="4" borderId="49" xfId="0" applyFont="1" applyFill="1" applyBorder="1"/>
    <xf numFmtId="0" fontId="10" fillId="17" borderId="49" xfId="0" applyFont="1" applyFill="1" applyBorder="1"/>
    <xf numFmtId="165" fontId="5" fillId="2" borderId="49" xfId="2" applyNumberFormat="1" applyFont="1" applyFill="1" applyBorder="1" applyAlignment="1">
      <alignment horizontal="left" indent="1"/>
    </xf>
    <xf numFmtId="165" fontId="11" fillId="17" borderId="49" xfId="2" applyNumberFormat="1" applyFont="1" applyFill="1" applyBorder="1"/>
    <xf numFmtId="0" fontId="12" fillId="2" borderId="49" xfId="0" applyFont="1" applyFill="1" applyBorder="1" applyAlignment="1">
      <alignment horizontal="left" indent="2"/>
    </xf>
    <xf numFmtId="164" fontId="10" fillId="18" borderId="50" xfId="0" applyNumberFormat="1" applyFont="1" applyFill="1" applyBorder="1"/>
    <xf numFmtId="165" fontId="5" fillId="2" borderId="56" xfId="2" applyNumberFormat="1" applyFont="1" applyFill="1" applyBorder="1" applyAlignment="1">
      <alignment horizontal="left" indent="1"/>
    </xf>
    <xf numFmtId="164" fontId="10" fillId="18" borderId="49" xfId="0" applyNumberFormat="1" applyFont="1" applyFill="1" applyBorder="1"/>
    <xf numFmtId="0" fontId="5" fillId="19" borderId="50" xfId="0" applyFont="1" applyFill="1" applyBorder="1" applyAlignment="1">
      <alignment horizontal="left" indent="3"/>
    </xf>
    <xf numFmtId="0" fontId="5" fillId="19" borderId="52" xfId="0" applyFont="1" applyFill="1" applyBorder="1" applyAlignment="1">
      <alignment horizontal="left" indent="3"/>
    </xf>
    <xf numFmtId="164" fontId="5" fillId="19" borderId="49" xfId="0" applyNumberFormat="1" applyFont="1" applyFill="1" applyBorder="1"/>
    <xf numFmtId="0" fontId="11" fillId="17" borderId="47" xfId="0" applyFont="1" applyFill="1" applyBorder="1"/>
    <xf numFmtId="0" fontId="8" fillId="4" borderId="47" xfId="0" applyFont="1" applyFill="1" applyBorder="1"/>
    <xf numFmtId="0" fontId="3" fillId="0" borderId="0" xfId="0" applyFont="1" applyBorder="1"/>
    <xf numFmtId="164" fontId="10" fillId="18" borderId="49" xfId="1" applyNumberFormat="1" applyFont="1" applyFill="1" applyBorder="1"/>
    <xf numFmtId="0" fontId="11" fillId="17" borderId="49" xfId="0" applyFont="1" applyFill="1" applyBorder="1"/>
    <xf numFmtId="0" fontId="12" fillId="2" borderId="50" xfId="0" applyFont="1" applyFill="1" applyBorder="1" applyAlignment="1">
      <alignment horizontal="left" indent="2"/>
    </xf>
    <xf numFmtId="164" fontId="10" fillId="18" borderId="50" xfId="1" applyNumberFormat="1" applyFont="1" applyFill="1" applyBorder="1"/>
    <xf numFmtId="41" fontId="3" fillId="7" borderId="0" xfId="0" applyNumberFormat="1" applyFont="1" applyFill="1" applyBorder="1"/>
    <xf numFmtId="164" fontId="10" fillId="21" borderId="0" xfId="0" applyNumberFormat="1" applyFont="1" applyFill="1" applyBorder="1"/>
    <xf numFmtId="164" fontId="5" fillId="21" borderId="0" xfId="0" applyNumberFormat="1" applyFont="1" applyFill="1" applyBorder="1"/>
    <xf numFmtId="0" fontId="7" fillId="3" borderId="49" xfId="0" applyFont="1" applyFill="1" applyBorder="1"/>
    <xf numFmtId="0" fontId="11" fillId="10" borderId="0" xfId="0" applyFont="1" applyFill="1" applyBorder="1"/>
    <xf numFmtId="0" fontId="8" fillId="17" borderId="49" xfId="0" applyFont="1" applyFill="1" applyBorder="1"/>
    <xf numFmtId="165" fontId="12" fillId="2" borderId="49" xfId="2" applyNumberFormat="1" applyFont="1" applyFill="1" applyBorder="1" applyAlignment="1">
      <alignment horizontal="left" indent="1"/>
    </xf>
    <xf numFmtId="165" fontId="11" fillId="18" borderId="49" xfId="2" applyNumberFormat="1" applyFont="1" applyFill="1" applyBorder="1"/>
    <xf numFmtId="0" fontId="5" fillId="2" borderId="49" xfId="0" applyFont="1" applyFill="1" applyBorder="1"/>
    <xf numFmtId="164" fontId="8" fillId="18" borderId="49" xfId="0" applyNumberFormat="1" applyFont="1" applyFill="1" applyBorder="1"/>
    <xf numFmtId="0" fontId="5" fillId="19" borderId="53" xfId="0" applyFont="1" applyFill="1" applyBorder="1"/>
    <xf numFmtId="0" fontId="3" fillId="1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Transfer Application Data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- </a:t>
            </a:r>
            <a:r>
              <a:rPr lang="en-US" sz="900" b="1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Wicomico County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'[1]F-11.0'!$A$9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FFCC00">
                    <a:gamma/>
                    <a:shade val="46275"/>
                    <a:invGamma/>
                  </a:srgbClr>
                </a:gs>
                <a:gs pos="50000">
                  <a:srgbClr val="FFCC00"/>
                </a:gs>
                <a:gs pos="100000">
                  <a:srgbClr val="FFCC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'[1]F-11.0'!$B$5:$M$5</c:f>
              <c:numCache>
                <c:formatCode>General</c:formatCode>
                <c:ptCount val="12"/>
              </c:numCache>
            </c:numRef>
          </c:cat>
          <c:val>
            <c:numRef>
              <c:f>'[1]F-11.0'!$B$9:$M$9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957-451B-B66E-8CA42B69405B}"/>
            </c:ext>
          </c:extLst>
        </c:ser>
        <c:ser>
          <c:idx val="0"/>
          <c:order val="1"/>
          <c:tx>
            <c:strRef>
              <c:f>'[1]F-11.0'!$A$12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3366FF">
                    <a:gamma/>
                    <a:shade val="46275"/>
                    <a:invGamma/>
                  </a:srgbClr>
                </a:gs>
                <a:gs pos="50000">
                  <a:srgbClr val="3366FF"/>
                </a:gs>
                <a:gs pos="100000">
                  <a:srgbClr val="3366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'[1]F-11.0'!$B$5:$M$5</c:f>
              <c:numCache>
                <c:formatCode>General</c:formatCode>
                <c:ptCount val="12"/>
              </c:numCache>
            </c:numRef>
          </c:cat>
          <c:val>
            <c:numRef>
              <c:f>'[1]F-11.0'!$B$12:$M$12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E957-451B-B66E-8CA42B69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051968"/>
        <c:axId val="508051576"/>
      </c:barChart>
      <c:lineChart>
        <c:grouping val="standard"/>
        <c:varyColors val="0"/>
        <c:ser>
          <c:idx val="2"/>
          <c:order val="2"/>
          <c:tx>
            <c:strRef>
              <c:f>'[1]F-11.0'!$A$7</c:f>
              <c:strCache>
                <c:ptCount val="1"/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'[1]F-11.0'!$G$5:$M$5</c:f>
              <c:numCache>
                <c:formatCode>General</c:formatCode>
                <c:ptCount val="7"/>
              </c:numCache>
            </c:numRef>
          </c:cat>
          <c:val>
            <c:numRef>
              <c:f>'[1]F-11.0'!$B$7:$M$7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57-451B-B66E-8CA42B69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50792"/>
        <c:axId val="508051184"/>
      </c:lineChart>
      <c:catAx>
        <c:axId val="508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0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8051576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Headcount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051968"/>
        <c:crosses val="autoZero"/>
        <c:crossBetween val="between"/>
        <c:majorUnit val="50"/>
      </c:valAx>
      <c:catAx>
        <c:axId val="50805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051184"/>
        <c:crosses val="autoZero"/>
        <c:auto val="0"/>
        <c:lblAlgn val="ctr"/>
        <c:lblOffset val="100"/>
        <c:noMultiLvlLbl val="0"/>
      </c:catAx>
      <c:valAx>
        <c:axId val="50805118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05079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Transfer Application Data 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- </a:t>
            </a:r>
            <a:r>
              <a:rPr lang="en-US" sz="900" b="1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Outside Wicomico, Inside Maryland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'[1]F-11.0'!$A$18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FFCC00">
                    <a:gamma/>
                    <a:shade val="46275"/>
                    <a:invGamma/>
                  </a:srgbClr>
                </a:gs>
                <a:gs pos="50000">
                  <a:srgbClr val="FFCC00"/>
                </a:gs>
                <a:gs pos="100000">
                  <a:srgbClr val="FFCC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'[1]F-11.0'!$B$5:$M$5</c:f>
              <c:numCache>
                <c:formatCode>General</c:formatCode>
                <c:ptCount val="12"/>
              </c:numCache>
            </c:numRef>
          </c:cat>
          <c:val>
            <c:numRef>
              <c:f>'[1]F-11.0'!$B$18:$M$18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2-4ECE-A1D9-2C8186F99D97}"/>
            </c:ext>
          </c:extLst>
        </c:ser>
        <c:ser>
          <c:idx val="0"/>
          <c:order val="1"/>
          <c:tx>
            <c:strRef>
              <c:f>'[1]F-11.0'!$A$21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3366FF">
                    <a:gamma/>
                    <a:shade val="46275"/>
                    <a:invGamma/>
                  </a:srgbClr>
                </a:gs>
                <a:gs pos="50000">
                  <a:srgbClr val="3366FF"/>
                </a:gs>
                <a:gs pos="100000">
                  <a:srgbClr val="3366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'[1]F-11.0'!$B$5:$M$5</c:f>
              <c:numCache>
                <c:formatCode>General</c:formatCode>
                <c:ptCount val="12"/>
              </c:numCache>
            </c:numRef>
          </c:cat>
          <c:val>
            <c:numRef>
              <c:f>'[1]F-11.0'!$B$21:$M$21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522-4ECE-A1D9-2C8186F9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556536"/>
        <c:axId val="391557712"/>
      </c:barChart>
      <c:lineChart>
        <c:grouping val="standard"/>
        <c:varyColors val="0"/>
        <c:ser>
          <c:idx val="2"/>
          <c:order val="2"/>
          <c:tx>
            <c:strRef>
              <c:f>'[1]F-11.0'!$A$16</c:f>
              <c:strCache>
                <c:ptCount val="1"/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'[1]F-11.0'!$G$5:$M$5</c:f>
              <c:numCache>
                <c:formatCode>General</c:formatCode>
                <c:ptCount val="7"/>
              </c:numCache>
            </c:numRef>
          </c:cat>
          <c:val>
            <c:numRef>
              <c:f>'[1]F-11.0'!$B$16:$M$16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2-4ECE-A1D9-2C8186F9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558104"/>
        <c:axId val="391555360"/>
      </c:lineChart>
      <c:catAx>
        <c:axId val="391556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5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557712"/>
        <c:scaling>
          <c:orientation val="minMax"/>
          <c:max val="14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Headcount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56536"/>
        <c:crosses val="autoZero"/>
        <c:crossBetween val="between"/>
        <c:majorUnit val="200"/>
      </c:valAx>
      <c:catAx>
        <c:axId val="391558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555360"/>
        <c:crosses val="autoZero"/>
        <c:auto val="0"/>
        <c:lblAlgn val="ctr"/>
        <c:lblOffset val="100"/>
        <c:noMultiLvlLbl val="0"/>
      </c:catAx>
      <c:valAx>
        <c:axId val="391555360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5810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Transfer Application Data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- </a:t>
            </a:r>
            <a:r>
              <a:rPr lang="en-US" sz="900" b="1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Outside Maryland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'[1]F-11.0'!$A$27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FFCC00">
                    <a:gamma/>
                    <a:shade val="46275"/>
                    <a:invGamma/>
                  </a:srgbClr>
                </a:gs>
                <a:gs pos="50000">
                  <a:srgbClr val="FFCC00"/>
                </a:gs>
                <a:gs pos="100000">
                  <a:srgbClr val="FFCC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'[1]F-11.0'!$B$5:$M$5</c:f>
              <c:numCache>
                <c:formatCode>General</c:formatCode>
                <c:ptCount val="12"/>
              </c:numCache>
            </c:numRef>
          </c:cat>
          <c:val>
            <c:numRef>
              <c:f>'[1]F-11.0'!$B$27:$M$27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CFC-4473-BE00-80B1AC8A7E38}"/>
            </c:ext>
          </c:extLst>
        </c:ser>
        <c:ser>
          <c:idx val="0"/>
          <c:order val="1"/>
          <c:tx>
            <c:strRef>
              <c:f>'[1]F-11.0'!$A$30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3366FF">
                    <a:gamma/>
                    <a:shade val="46275"/>
                    <a:invGamma/>
                  </a:srgbClr>
                </a:gs>
                <a:gs pos="50000">
                  <a:srgbClr val="3366FF"/>
                </a:gs>
                <a:gs pos="100000">
                  <a:srgbClr val="3366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'[1]F-11.0'!$B$5:$M$5</c:f>
              <c:numCache>
                <c:formatCode>General</c:formatCode>
                <c:ptCount val="12"/>
              </c:numCache>
            </c:numRef>
          </c:cat>
          <c:val>
            <c:numRef>
              <c:f>'[1]F-11.0'!$B$30:$M$30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CFC-4473-BE00-80B1AC8A7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558496"/>
        <c:axId val="391557320"/>
      </c:barChart>
      <c:lineChart>
        <c:grouping val="standard"/>
        <c:varyColors val="0"/>
        <c:ser>
          <c:idx val="2"/>
          <c:order val="2"/>
          <c:tx>
            <c:strRef>
              <c:f>'[1]F-11.0'!$A$25</c:f>
              <c:strCache>
                <c:ptCount val="1"/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'[1]F-11.0'!$G$5:$M$5</c:f>
              <c:numCache>
                <c:formatCode>General</c:formatCode>
                <c:ptCount val="7"/>
              </c:numCache>
            </c:numRef>
          </c:cat>
          <c:val>
            <c:numRef>
              <c:f>'[1]F-11.0'!$B$25:$M$25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C-4473-BE00-80B1AC8A7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555752"/>
        <c:axId val="391556928"/>
      </c:lineChart>
      <c:catAx>
        <c:axId val="3915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5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557320"/>
        <c:scaling>
          <c:orientation val="minMax"/>
          <c:max val="3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Headcount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58496"/>
        <c:crosses val="autoZero"/>
        <c:crossBetween val="between"/>
        <c:majorUnit val="50"/>
      </c:valAx>
      <c:catAx>
        <c:axId val="391555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1556928"/>
        <c:crosses val="autoZero"/>
        <c:auto val="0"/>
        <c:lblAlgn val="ctr"/>
        <c:lblOffset val="100"/>
        <c:noMultiLvlLbl val="0"/>
      </c:catAx>
      <c:valAx>
        <c:axId val="39155692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5557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Transfer Application Data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- </a:t>
            </a:r>
            <a:r>
              <a:rPr lang="en-US" sz="900" b="1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Wicomico County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'[2]Source Data'!$A$9</c:f>
              <c:strCache>
                <c:ptCount val="1"/>
                <c:pt idx="0">
                  <c:v> Accepted</c:v>
                </c:pt>
              </c:strCache>
            </c:strRef>
          </c:tx>
          <c:spPr>
            <a:gradFill rotWithShape="0">
              <a:gsLst>
                <a:gs pos="0">
                  <a:srgbClr val="FFCC00">
                    <a:gamma/>
                    <a:shade val="46275"/>
                    <a:invGamma/>
                  </a:srgbClr>
                </a:gs>
                <a:gs pos="50000">
                  <a:srgbClr val="FFCC00"/>
                </a:gs>
                <a:gs pos="100000">
                  <a:srgbClr val="FFCC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'[2]Source Data'!$C$5:$N$5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</c:numCache>
            </c:numRef>
          </c:cat>
          <c:val>
            <c:numRef>
              <c:f>'[2]Source Data'!$C$9:$N$9</c:f>
              <c:numCache>
                <c:formatCode>General</c:formatCode>
                <c:ptCount val="12"/>
                <c:pt idx="0">
                  <c:v>110</c:v>
                </c:pt>
                <c:pt idx="1">
                  <c:v>100</c:v>
                </c:pt>
                <c:pt idx="2">
                  <c:v>100</c:v>
                </c:pt>
                <c:pt idx="3">
                  <c:v>101</c:v>
                </c:pt>
                <c:pt idx="4">
                  <c:v>88</c:v>
                </c:pt>
                <c:pt idx="5">
                  <c:v>129</c:v>
                </c:pt>
                <c:pt idx="7">
                  <c:v>171</c:v>
                </c:pt>
                <c:pt idx="8">
                  <c:v>149</c:v>
                </c:pt>
                <c:pt idx="9">
                  <c:v>143</c:v>
                </c:pt>
                <c:pt idx="10">
                  <c:v>213</c:v>
                </c:pt>
                <c:pt idx="11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D-490C-B824-D04F12F5DA1A}"/>
            </c:ext>
          </c:extLst>
        </c:ser>
        <c:ser>
          <c:idx val="0"/>
          <c:order val="1"/>
          <c:tx>
            <c:strRef>
              <c:f>'[2]Source Data'!$A$12</c:f>
              <c:strCache>
                <c:ptCount val="1"/>
                <c:pt idx="0">
                  <c:v> Enrolled</c:v>
                </c:pt>
              </c:strCache>
            </c:strRef>
          </c:tx>
          <c:spPr>
            <a:gradFill rotWithShape="0">
              <a:gsLst>
                <a:gs pos="0">
                  <a:srgbClr val="3366FF">
                    <a:gamma/>
                    <a:shade val="46275"/>
                    <a:invGamma/>
                  </a:srgbClr>
                </a:gs>
                <a:gs pos="50000">
                  <a:srgbClr val="3366FF"/>
                </a:gs>
                <a:gs pos="100000">
                  <a:srgbClr val="3366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'[2]Source Data'!$C$5:$N$5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</c:numCache>
            </c:numRef>
          </c:cat>
          <c:val>
            <c:numRef>
              <c:f>'[2]Source Data'!$C$12:$N$12</c:f>
              <c:numCache>
                <c:formatCode>General</c:formatCode>
                <c:ptCount val="12"/>
                <c:pt idx="0">
                  <c:v>102</c:v>
                </c:pt>
                <c:pt idx="1">
                  <c:v>91</c:v>
                </c:pt>
                <c:pt idx="2">
                  <c:v>90</c:v>
                </c:pt>
                <c:pt idx="3">
                  <c:v>91</c:v>
                </c:pt>
                <c:pt idx="4">
                  <c:v>73</c:v>
                </c:pt>
                <c:pt idx="5">
                  <c:v>105</c:v>
                </c:pt>
                <c:pt idx="7">
                  <c:v>129</c:v>
                </c:pt>
                <c:pt idx="8">
                  <c:v>114</c:v>
                </c:pt>
                <c:pt idx="9">
                  <c:v>102</c:v>
                </c:pt>
                <c:pt idx="10">
                  <c:v>161</c:v>
                </c:pt>
                <c:pt idx="1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D-490C-B824-D04F12F5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167760"/>
        <c:axId val="504167368"/>
      </c:barChart>
      <c:lineChart>
        <c:grouping val="standard"/>
        <c:varyColors val="0"/>
        <c:ser>
          <c:idx val="2"/>
          <c:order val="2"/>
          <c:tx>
            <c:strRef>
              <c:f>'[2]Source Data'!$A$7</c:f>
              <c:strCache>
                <c:ptCount val="1"/>
                <c:pt idx="0">
                  <c:v> Applied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'[2]Source Data'!$G$5:$L$5</c:f>
              <c:numCache>
                <c:formatCode>General</c:formatCode>
                <c:ptCount val="6"/>
                <c:pt idx="0">
                  <c:v>2001</c:v>
                </c:pt>
                <c:pt idx="1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'[2]Source Data'!$C$7:$N$7</c:f>
              <c:numCache>
                <c:formatCode>General</c:formatCode>
                <c:ptCount val="12"/>
                <c:pt idx="0">
                  <c:v>125</c:v>
                </c:pt>
                <c:pt idx="1">
                  <c:v>116</c:v>
                </c:pt>
                <c:pt idx="2">
                  <c:v>115</c:v>
                </c:pt>
                <c:pt idx="3">
                  <c:v>132</c:v>
                </c:pt>
                <c:pt idx="4">
                  <c:v>107</c:v>
                </c:pt>
                <c:pt idx="5">
                  <c:v>150</c:v>
                </c:pt>
                <c:pt idx="7">
                  <c:v>198</c:v>
                </c:pt>
                <c:pt idx="8">
                  <c:v>170</c:v>
                </c:pt>
                <c:pt idx="9">
                  <c:v>168</c:v>
                </c:pt>
                <c:pt idx="10">
                  <c:v>245</c:v>
                </c:pt>
                <c:pt idx="11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D-490C-B824-D04F12F5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168152"/>
        <c:axId val="504166976"/>
      </c:lineChart>
      <c:catAx>
        <c:axId val="50416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67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4167368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Headcount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67760"/>
        <c:crosses val="autoZero"/>
        <c:crossBetween val="between"/>
        <c:majorUnit val="50"/>
      </c:valAx>
      <c:catAx>
        <c:axId val="504168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4166976"/>
        <c:crosses val="autoZero"/>
        <c:auto val="0"/>
        <c:lblAlgn val="ctr"/>
        <c:lblOffset val="100"/>
        <c:noMultiLvlLbl val="0"/>
      </c:catAx>
      <c:valAx>
        <c:axId val="50416697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681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Transfer Application Data 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- </a:t>
            </a:r>
            <a:r>
              <a:rPr lang="en-US" sz="900" b="1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Outside Wicomico, Inside Maryland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'[2]Source Data'!$A$18</c:f>
              <c:strCache>
                <c:ptCount val="1"/>
                <c:pt idx="0">
                  <c:v> Accepted</c:v>
                </c:pt>
              </c:strCache>
            </c:strRef>
          </c:tx>
          <c:spPr>
            <a:gradFill rotWithShape="0">
              <a:gsLst>
                <a:gs pos="0">
                  <a:srgbClr val="FFCC00">
                    <a:gamma/>
                    <a:shade val="46275"/>
                    <a:invGamma/>
                  </a:srgbClr>
                </a:gs>
                <a:gs pos="50000">
                  <a:srgbClr val="FFCC00"/>
                </a:gs>
                <a:gs pos="100000">
                  <a:srgbClr val="FFCC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'[2]Source Data'!$C$5:$N$5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</c:numCache>
            </c:numRef>
          </c:cat>
          <c:val>
            <c:numRef>
              <c:f>'[2]Source Data'!$C$18:$N$18</c:f>
              <c:numCache>
                <c:formatCode>General</c:formatCode>
                <c:ptCount val="12"/>
                <c:pt idx="0">
                  <c:v>476</c:v>
                </c:pt>
                <c:pt idx="1">
                  <c:v>548</c:v>
                </c:pt>
                <c:pt idx="2">
                  <c:v>526</c:v>
                </c:pt>
                <c:pt idx="3">
                  <c:v>526</c:v>
                </c:pt>
                <c:pt idx="4">
                  <c:v>535</c:v>
                </c:pt>
                <c:pt idx="5">
                  <c:v>677</c:v>
                </c:pt>
                <c:pt idx="7">
                  <c:v>727</c:v>
                </c:pt>
                <c:pt idx="8">
                  <c:v>822</c:v>
                </c:pt>
                <c:pt idx="9">
                  <c:v>883</c:v>
                </c:pt>
                <c:pt idx="10">
                  <c:v>930</c:v>
                </c:pt>
                <c:pt idx="11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0-4B78-A32B-6145FB4A9D44}"/>
            </c:ext>
          </c:extLst>
        </c:ser>
        <c:ser>
          <c:idx val="0"/>
          <c:order val="1"/>
          <c:tx>
            <c:strRef>
              <c:f>'[2]Source Data'!$A$21</c:f>
              <c:strCache>
                <c:ptCount val="1"/>
                <c:pt idx="0">
                  <c:v> Enrolled</c:v>
                </c:pt>
              </c:strCache>
            </c:strRef>
          </c:tx>
          <c:spPr>
            <a:gradFill rotWithShape="0">
              <a:gsLst>
                <a:gs pos="0">
                  <a:srgbClr val="3366FF">
                    <a:gamma/>
                    <a:shade val="46275"/>
                    <a:invGamma/>
                  </a:srgbClr>
                </a:gs>
                <a:gs pos="50000">
                  <a:srgbClr val="3366FF"/>
                </a:gs>
                <a:gs pos="100000">
                  <a:srgbClr val="3366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'[2]Source Data'!$C$5:$N$5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</c:numCache>
            </c:numRef>
          </c:cat>
          <c:val>
            <c:numRef>
              <c:f>'[2]Source Data'!$C$21:$N$21</c:f>
              <c:numCache>
                <c:formatCode>General</c:formatCode>
                <c:ptCount val="12"/>
                <c:pt idx="0">
                  <c:v>368</c:v>
                </c:pt>
                <c:pt idx="1">
                  <c:v>422</c:v>
                </c:pt>
                <c:pt idx="2">
                  <c:v>379</c:v>
                </c:pt>
                <c:pt idx="3">
                  <c:v>399</c:v>
                </c:pt>
                <c:pt idx="4">
                  <c:v>412</c:v>
                </c:pt>
                <c:pt idx="5">
                  <c:v>483</c:v>
                </c:pt>
                <c:pt idx="7">
                  <c:v>466</c:v>
                </c:pt>
                <c:pt idx="8">
                  <c:v>521</c:v>
                </c:pt>
                <c:pt idx="9">
                  <c:v>537</c:v>
                </c:pt>
                <c:pt idx="10">
                  <c:v>587</c:v>
                </c:pt>
                <c:pt idx="11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0-4B78-A32B-6145FB4A9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168544"/>
        <c:axId val="504168936"/>
      </c:barChart>
      <c:lineChart>
        <c:grouping val="standard"/>
        <c:varyColors val="0"/>
        <c:ser>
          <c:idx val="2"/>
          <c:order val="2"/>
          <c:tx>
            <c:strRef>
              <c:f>'[2]Source Data'!$A$16</c:f>
              <c:strCache>
                <c:ptCount val="1"/>
                <c:pt idx="0">
                  <c:v> Applied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'[2]Source Data'!$G$5:$L$5</c:f>
              <c:numCache>
                <c:formatCode>General</c:formatCode>
                <c:ptCount val="6"/>
                <c:pt idx="0">
                  <c:v>2001</c:v>
                </c:pt>
                <c:pt idx="1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'[2]Source Data'!$C$16:$N$16</c:f>
              <c:numCache>
                <c:formatCode>General</c:formatCode>
                <c:ptCount val="12"/>
                <c:pt idx="0">
                  <c:v>607</c:v>
                </c:pt>
                <c:pt idx="1">
                  <c:v>679</c:v>
                </c:pt>
                <c:pt idx="2">
                  <c:v>708</c:v>
                </c:pt>
                <c:pt idx="3">
                  <c:v>694</c:v>
                </c:pt>
                <c:pt idx="4">
                  <c:v>712</c:v>
                </c:pt>
                <c:pt idx="5">
                  <c:v>823</c:v>
                </c:pt>
                <c:pt idx="7">
                  <c:v>912</c:v>
                </c:pt>
                <c:pt idx="8">
                  <c:v>1032</c:v>
                </c:pt>
                <c:pt idx="9">
                  <c:v>1114</c:v>
                </c:pt>
                <c:pt idx="10">
                  <c:v>1224</c:v>
                </c:pt>
                <c:pt idx="11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0-4B78-A32B-6145FB4A9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165800"/>
        <c:axId val="502336744"/>
      </c:lineChart>
      <c:catAx>
        <c:axId val="50416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68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4168936"/>
        <c:scaling>
          <c:orientation val="minMax"/>
          <c:max val="14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Headcount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68544"/>
        <c:crosses val="autoZero"/>
        <c:crossBetween val="between"/>
        <c:majorUnit val="200"/>
      </c:valAx>
      <c:catAx>
        <c:axId val="504165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336744"/>
        <c:crosses val="autoZero"/>
        <c:auto val="0"/>
        <c:lblAlgn val="ctr"/>
        <c:lblOffset val="100"/>
        <c:noMultiLvlLbl val="0"/>
      </c:catAx>
      <c:valAx>
        <c:axId val="50233674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6580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Transfer Application Data</a:t>
            </a: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- </a:t>
            </a:r>
            <a:r>
              <a:rPr lang="en-US" sz="900" b="1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Outside Maryland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'[2]Source Data'!$A$27</c:f>
              <c:strCache>
                <c:ptCount val="1"/>
                <c:pt idx="0">
                  <c:v> Accepted</c:v>
                </c:pt>
              </c:strCache>
            </c:strRef>
          </c:tx>
          <c:spPr>
            <a:gradFill rotWithShape="0">
              <a:gsLst>
                <a:gs pos="0">
                  <a:srgbClr val="FFCC00">
                    <a:gamma/>
                    <a:shade val="46275"/>
                    <a:invGamma/>
                  </a:srgbClr>
                </a:gs>
                <a:gs pos="50000">
                  <a:srgbClr val="FFCC00"/>
                </a:gs>
                <a:gs pos="100000">
                  <a:srgbClr val="FFCC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'[2]Source Data'!$C$5:$N$5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</c:numCache>
            </c:numRef>
          </c:cat>
          <c:val>
            <c:numRef>
              <c:f>'[2]Source Data'!$C$27:$N$27</c:f>
              <c:numCache>
                <c:formatCode>General</c:formatCode>
                <c:ptCount val="12"/>
                <c:pt idx="0">
                  <c:v>201</c:v>
                </c:pt>
                <c:pt idx="1">
                  <c:v>198</c:v>
                </c:pt>
                <c:pt idx="2">
                  <c:v>163</c:v>
                </c:pt>
                <c:pt idx="3">
                  <c:v>160</c:v>
                </c:pt>
                <c:pt idx="4">
                  <c:v>159</c:v>
                </c:pt>
                <c:pt idx="5">
                  <c:v>184</c:v>
                </c:pt>
                <c:pt idx="7">
                  <c:v>151</c:v>
                </c:pt>
                <c:pt idx="8">
                  <c:v>182</c:v>
                </c:pt>
                <c:pt idx="9">
                  <c:v>169</c:v>
                </c:pt>
                <c:pt idx="10">
                  <c:v>222</c:v>
                </c:pt>
                <c:pt idx="1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0-4C79-8164-1577FCD1D79E}"/>
            </c:ext>
          </c:extLst>
        </c:ser>
        <c:ser>
          <c:idx val="0"/>
          <c:order val="1"/>
          <c:tx>
            <c:strRef>
              <c:f>'[2]Source Data'!$A$30</c:f>
              <c:strCache>
                <c:ptCount val="1"/>
                <c:pt idx="0">
                  <c:v> Enrolled</c:v>
                </c:pt>
              </c:strCache>
            </c:strRef>
          </c:tx>
          <c:spPr>
            <a:gradFill rotWithShape="0">
              <a:gsLst>
                <a:gs pos="0">
                  <a:srgbClr val="3366FF">
                    <a:gamma/>
                    <a:shade val="46275"/>
                    <a:invGamma/>
                  </a:srgbClr>
                </a:gs>
                <a:gs pos="50000">
                  <a:srgbClr val="3366FF"/>
                </a:gs>
                <a:gs pos="100000">
                  <a:srgbClr val="3366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'[2]Source Data'!$C$5:$N$5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</c:numCache>
            </c:numRef>
          </c:cat>
          <c:val>
            <c:numRef>
              <c:f>'[2]Source Data'!$C$30:$N$30</c:f>
              <c:numCache>
                <c:formatCode>General</c:formatCode>
                <c:ptCount val="12"/>
                <c:pt idx="0">
                  <c:v>116</c:v>
                </c:pt>
                <c:pt idx="1">
                  <c:v>110</c:v>
                </c:pt>
                <c:pt idx="2">
                  <c:v>103</c:v>
                </c:pt>
                <c:pt idx="3">
                  <c:v>97</c:v>
                </c:pt>
                <c:pt idx="4">
                  <c:v>91</c:v>
                </c:pt>
                <c:pt idx="5">
                  <c:v>94</c:v>
                </c:pt>
                <c:pt idx="7">
                  <c:v>77</c:v>
                </c:pt>
                <c:pt idx="8">
                  <c:v>89</c:v>
                </c:pt>
                <c:pt idx="9">
                  <c:v>66</c:v>
                </c:pt>
                <c:pt idx="10">
                  <c:v>92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0-4C79-8164-1577FCD1D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337136"/>
        <c:axId val="502337920"/>
      </c:barChart>
      <c:lineChart>
        <c:grouping val="standard"/>
        <c:varyColors val="0"/>
        <c:ser>
          <c:idx val="2"/>
          <c:order val="2"/>
          <c:tx>
            <c:strRef>
              <c:f>'[2]Source Data'!$A$25</c:f>
              <c:strCache>
                <c:ptCount val="1"/>
                <c:pt idx="0">
                  <c:v> Applied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'[2]Source Data'!$G$5:$L$5</c:f>
              <c:numCache>
                <c:formatCode>General</c:formatCode>
                <c:ptCount val="6"/>
                <c:pt idx="0">
                  <c:v>2001</c:v>
                </c:pt>
                <c:pt idx="1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'[2]Source Data'!$C$25:$N$25</c:f>
              <c:numCache>
                <c:formatCode>General</c:formatCode>
                <c:ptCount val="12"/>
                <c:pt idx="0">
                  <c:v>261</c:v>
                </c:pt>
                <c:pt idx="1">
                  <c:v>289</c:v>
                </c:pt>
                <c:pt idx="2">
                  <c:v>235</c:v>
                </c:pt>
                <c:pt idx="3">
                  <c:v>235</c:v>
                </c:pt>
                <c:pt idx="4">
                  <c:v>254</c:v>
                </c:pt>
                <c:pt idx="5">
                  <c:v>247</c:v>
                </c:pt>
                <c:pt idx="7">
                  <c:v>207</c:v>
                </c:pt>
                <c:pt idx="8">
                  <c:v>243</c:v>
                </c:pt>
                <c:pt idx="9">
                  <c:v>242</c:v>
                </c:pt>
                <c:pt idx="10">
                  <c:v>297</c:v>
                </c:pt>
                <c:pt idx="11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0-4C79-8164-1577FCD1D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37528"/>
        <c:axId val="502335960"/>
      </c:lineChart>
      <c:catAx>
        <c:axId val="50233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33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2337920"/>
        <c:scaling>
          <c:orientation val="minMax"/>
          <c:max val="3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Headcount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337136"/>
        <c:crosses val="autoZero"/>
        <c:crossBetween val="between"/>
        <c:majorUnit val="50"/>
      </c:valAx>
      <c:catAx>
        <c:axId val="502337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335960"/>
        <c:crosses val="autoZero"/>
        <c:auto val="0"/>
        <c:lblAlgn val="ctr"/>
        <c:lblOffset val="100"/>
        <c:noMultiLvlLbl val="0"/>
      </c:catAx>
      <c:valAx>
        <c:axId val="502335960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3375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15</xdr:col>
      <xdr:colOff>0</xdr:colOff>
      <xdr:row>3</xdr:row>
      <xdr:rowOff>0</xdr:rowOff>
    </xdr:to>
    <xdr:graphicFrame macro="">
      <xdr:nvGraphicFramePr>
        <xdr:cNvPr id="1259" name="Chart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0</xdr:colOff>
      <xdr:row>3</xdr:row>
      <xdr:rowOff>0</xdr:rowOff>
    </xdr:to>
    <xdr:graphicFrame macro="">
      <xdr:nvGraphicFramePr>
        <xdr:cNvPr id="1260" name="Chart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0</xdr:colOff>
      <xdr:row>3</xdr:row>
      <xdr:rowOff>0</xdr:rowOff>
    </xdr:to>
    <xdr:graphicFrame macro="">
      <xdr:nvGraphicFramePr>
        <xdr:cNvPr id="1261" name="Chart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3</xdr:row>
      <xdr:rowOff>152400</xdr:rowOff>
    </xdr:from>
    <xdr:to>
      <xdr:col>15</xdr:col>
      <xdr:colOff>0</xdr:colOff>
      <xdr:row>18</xdr:row>
      <xdr:rowOff>38100</xdr:rowOff>
    </xdr:to>
    <xdr:graphicFrame macro="">
      <xdr:nvGraphicFramePr>
        <xdr:cNvPr id="1262" name="Chart 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34</xdr:row>
      <xdr:rowOff>47625</xdr:rowOff>
    </xdr:to>
    <xdr:graphicFrame macro="">
      <xdr:nvGraphicFramePr>
        <xdr:cNvPr id="1263" name="Chart 5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36</xdr:row>
      <xdr:rowOff>9525</xdr:rowOff>
    </xdr:from>
    <xdr:to>
      <xdr:col>15</xdr:col>
      <xdr:colOff>0</xdr:colOff>
      <xdr:row>57</xdr:row>
      <xdr:rowOff>57150</xdr:rowOff>
    </xdr:to>
    <xdr:graphicFrame macro="">
      <xdr:nvGraphicFramePr>
        <xdr:cNvPr id="1264" name="Chart 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ACTBOOK\2006-07\F-11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ACTBOOK\2009-10\Work%20in%20Progress\F-1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Data"/>
      <sheetName val="F-11.0"/>
    </sheetNames>
    <sheetDataSet>
      <sheetData sheetId="0"/>
      <sheetData sheetId="1">
        <row r="18">
          <cell r="B18" t="str">
            <v xml:space="preserve">Figure 6: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Data"/>
      <sheetName val="F-11.1"/>
    </sheetNames>
    <sheetDataSet>
      <sheetData sheetId="0">
        <row r="5">
          <cell r="C5">
            <v>1997</v>
          </cell>
          <cell r="D5">
            <v>1998</v>
          </cell>
          <cell r="E5">
            <v>1999</v>
          </cell>
          <cell r="F5">
            <v>2000</v>
          </cell>
          <cell r="G5">
            <v>2001</v>
          </cell>
          <cell r="H5">
            <v>2002</v>
          </cell>
          <cell r="J5">
            <v>2003</v>
          </cell>
          <cell r="K5">
            <v>2004</v>
          </cell>
          <cell r="L5">
            <v>2005</v>
          </cell>
          <cell r="M5">
            <v>2006</v>
          </cell>
          <cell r="N5">
            <v>2007</v>
          </cell>
        </row>
        <row r="7">
          <cell r="A7" t="str">
            <v xml:space="preserve"> Applied</v>
          </cell>
          <cell r="C7">
            <v>125</v>
          </cell>
          <cell r="D7">
            <v>116</v>
          </cell>
          <cell r="E7">
            <v>115</v>
          </cell>
          <cell r="F7">
            <v>132</v>
          </cell>
          <cell r="G7">
            <v>107</v>
          </cell>
          <cell r="H7">
            <v>150</v>
          </cell>
          <cell r="J7">
            <v>198</v>
          </cell>
          <cell r="K7">
            <v>170</v>
          </cell>
          <cell r="L7">
            <v>168</v>
          </cell>
          <cell r="M7">
            <v>245</v>
          </cell>
          <cell r="N7">
            <v>194</v>
          </cell>
        </row>
        <row r="9">
          <cell r="A9" t="str">
            <v xml:space="preserve"> Accepted</v>
          </cell>
          <cell r="C9">
            <v>110</v>
          </cell>
          <cell r="D9">
            <v>100</v>
          </cell>
          <cell r="E9">
            <v>100</v>
          </cell>
          <cell r="F9">
            <v>101</v>
          </cell>
          <cell r="G9">
            <v>88</v>
          </cell>
          <cell r="H9">
            <v>129</v>
          </cell>
          <cell r="J9">
            <v>171</v>
          </cell>
          <cell r="K9">
            <v>149</v>
          </cell>
          <cell r="L9">
            <v>143</v>
          </cell>
          <cell r="M9">
            <v>213</v>
          </cell>
          <cell r="N9">
            <v>165</v>
          </cell>
        </row>
        <row r="12">
          <cell r="A12" t="str">
            <v xml:space="preserve"> Enrolled</v>
          </cell>
          <cell r="C12">
            <v>102</v>
          </cell>
          <cell r="D12">
            <v>91</v>
          </cell>
          <cell r="E12">
            <v>90</v>
          </cell>
          <cell r="F12">
            <v>91</v>
          </cell>
          <cell r="G12">
            <v>73</v>
          </cell>
          <cell r="H12">
            <v>105</v>
          </cell>
          <cell r="J12">
            <v>129</v>
          </cell>
          <cell r="K12">
            <v>114</v>
          </cell>
          <cell r="L12">
            <v>102</v>
          </cell>
          <cell r="M12">
            <v>161</v>
          </cell>
          <cell r="N12">
            <v>124</v>
          </cell>
        </row>
        <row r="16">
          <cell r="A16" t="str">
            <v xml:space="preserve"> Applied</v>
          </cell>
          <cell r="C16">
            <v>607</v>
          </cell>
          <cell r="D16">
            <v>679</v>
          </cell>
          <cell r="E16">
            <v>708</v>
          </cell>
          <cell r="F16">
            <v>694</v>
          </cell>
          <cell r="G16">
            <v>712</v>
          </cell>
          <cell r="H16">
            <v>823</v>
          </cell>
          <cell r="J16">
            <v>912</v>
          </cell>
          <cell r="K16">
            <v>1032</v>
          </cell>
          <cell r="L16">
            <v>1114</v>
          </cell>
          <cell r="M16">
            <v>1224</v>
          </cell>
          <cell r="N16">
            <v>1233</v>
          </cell>
        </row>
        <row r="18">
          <cell r="A18" t="str">
            <v xml:space="preserve"> Accepted</v>
          </cell>
          <cell r="C18">
            <v>476</v>
          </cell>
          <cell r="D18">
            <v>548</v>
          </cell>
          <cell r="E18">
            <v>526</v>
          </cell>
          <cell r="F18">
            <v>526</v>
          </cell>
          <cell r="G18">
            <v>535</v>
          </cell>
          <cell r="H18">
            <v>677</v>
          </cell>
          <cell r="J18">
            <v>727</v>
          </cell>
          <cell r="K18">
            <v>822</v>
          </cell>
          <cell r="L18">
            <v>883</v>
          </cell>
          <cell r="M18">
            <v>930</v>
          </cell>
          <cell r="N18">
            <v>947</v>
          </cell>
        </row>
        <row r="21">
          <cell r="A21" t="str">
            <v xml:space="preserve"> Enrolled</v>
          </cell>
          <cell r="C21">
            <v>368</v>
          </cell>
          <cell r="D21">
            <v>422</v>
          </cell>
          <cell r="E21">
            <v>379</v>
          </cell>
          <cell r="F21">
            <v>399</v>
          </cell>
          <cell r="G21">
            <v>412</v>
          </cell>
          <cell r="H21">
            <v>483</v>
          </cell>
          <cell r="J21">
            <v>466</v>
          </cell>
          <cell r="K21">
            <v>521</v>
          </cell>
          <cell r="L21">
            <v>537</v>
          </cell>
          <cell r="M21">
            <v>587</v>
          </cell>
          <cell r="N21">
            <v>585</v>
          </cell>
        </row>
        <row r="25">
          <cell r="A25" t="str">
            <v xml:space="preserve"> Applied</v>
          </cell>
          <cell r="C25">
            <v>261</v>
          </cell>
          <cell r="D25">
            <v>289</v>
          </cell>
          <cell r="E25">
            <v>235</v>
          </cell>
          <cell r="F25">
            <v>235</v>
          </cell>
          <cell r="G25">
            <v>254</v>
          </cell>
          <cell r="H25">
            <v>247</v>
          </cell>
          <cell r="J25">
            <v>207</v>
          </cell>
          <cell r="K25">
            <v>243</v>
          </cell>
          <cell r="L25">
            <v>242</v>
          </cell>
          <cell r="M25">
            <v>297</v>
          </cell>
          <cell r="N25">
            <v>293</v>
          </cell>
        </row>
        <row r="27">
          <cell r="A27" t="str">
            <v xml:space="preserve"> Accepted</v>
          </cell>
          <cell r="C27">
            <v>201</v>
          </cell>
          <cell r="D27">
            <v>198</v>
          </cell>
          <cell r="E27">
            <v>163</v>
          </cell>
          <cell r="F27">
            <v>160</v>
          </cell>
          <cell r="G27">
            <v>159</v>
          </cell>
          <cell r="H27">
            <v>184</v>
          </cell>
          <cell r="J27">
            <v>151</v>
          </cell>
          <cell r="K27">
            <v>182</v>
          </cell>
          <cell r="L27">
            <v>169</v>
          </cell>
          <cell r="M27">
            <v>222</v>
          </cell>
          <cell r="N27">
            <v>219</v>
          </cell>
        </row>
        <row r="30">
          <cell r="A30" t="str">
            <v xml:space="preserve"> Enrolled</v>
          </cell>
          <cell r="C30">
            <v>116</v>
          </cell>
          <cell r="D30">
            <v>110</v>
          </cell>
          <cell r="E30">
            <v>103</v>
          </cell>
          <cell r="F30">
            <v>97</v>
          </cell>
          <cell r="G30">
            <v>91</v>
          </cell>
          <cell r="H30">
            <v>94</v>
          </cell>
          <cell r="J30">
            <v>77</v>
          </cell>
          <cell r="K30">
            <v>89</v>
          </cell>
          <cell r="L30">
            <v>66</v>
          </cell>
          <cell r="M30">
            <v>92</v>
          </cell>
          <cell r="N30">
            <v>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15"/>
  <sheetViews>
    <sheetView tabSelected="1" topLeftCell="A34" zoomScale="160" zoomScaleNormal="160" workbookViewId="0">
      <selection activeCell="AF41" sqref="AF41"/>
    </sheetView>
  </sheetViews>
  <sheetFormatPr defaultRowHeight="12.75" x14ac:dyDescent="0.2"/>
  <cols>
    <col min="1" max="1" width="19.140625" style="2" customWidth="1"/>
    <col min="2" max="7" width="9.140625" style="2" hidden="1" customWidth="1"/>
    <col min="8" max="8" width="8.85546875" style="2" hidden="1" customWidth="1"/>
    <col min="9" max="11" width="9.140625" style="2" hidden="1" customWidth="1"/>
    <col min="12" max="12" width="9.5703125" style="2" hidden="1" customWidth="1"/>
    <col min="13" max="14" width="9.5703125" style="168" hidden="1" customWidth="1"/>
    <col min="15" max="21" width="9.5703125" style="2" hidden="1" customWidth="1"/>
    <col min="22" max="22" width="9.140625" style="2" customWidth="1"/>
    <col min="23" max="26" width="9.5703125" style="2" hidden="1" customWidth="1"/>
    <col min="27" max="31" width="8.42578125" style="2" customWidth="1"/>
    <col min="32" max="32" width="8.42578125" style="4" customWidth="1"/>
    <col min="33" max="44" width="9.140625" style="4"/>
    <col min="45" max="16384" width="9.140625" style="2"/>
  </cols>
  <sheetData>
    <row r="1" spans="1:40" ht="12" customHeight="1" x14ac:dyDescent="0.2">
      <c r="A1" s="1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</row>
    <row r="2" spans="1:40" ht="12" customHeight="1" x14ac:dyDescent="0.2">
      <c r="A2" s="270" t="s">
        <v>22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169"/>
      <c r="AH2" s="169"/>
      <c r="AI2" s="169"/>
      <c r="AJ2" s="169"/>
      <c r="AK2" s="169"/>
      <c r="AL2" s="169"/>
      <c r="AM2" s="169"/>
      <c r="AN2" s="169"/>
    </row>
    <row r="3" spans="1:40" ht="12" customHeight="1" x14ac:dyDescent="0.2">
      <c r="A3" s="270" t="s">
        <v>23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169"/>
      <c r="AH3" s="169"/>
      <c r="AI3" s="169"/>
      <c r="AJ3" s="169"/>
      <c r="AK3" s="169"/>
      <c r="AL3" s="169"/>
      <c r="AM3" s="169"/>
      <c r="AN3" s="169"/>
    </row>
    <row r="4" spans="1:40" ht="3.75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6"/>
      <c r="L4" s="4"/>
      <c r="M4" s="7"/>
      <c r="N4" s="7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40" ht="12" customHeight="1" x14ac:dyDescent="0.2">
      <c r="A5" s="235" t="s">
        <v>0</v>
      </c>
      <c r="B5" s="8" t="s">
        <v>1</v>
      </c>
      <c r="C5" s="8" t="s">
        <v>1</v>
      </c>
      <c r="D5" s="8" t="s">
        <v>1</v>
      </c>
      <c r="E5" s="8" t="s">
        <v>1</v>
      </c>
      <c r="F5" s="9" t="s">
        <v>1</v>
      </c>
      <c r="G5" s="10" t="s">
        <v>1</v>
      </c>
      <c r="H5" s="11" t="s">
        <v>1</v>
      </c>
      <c r="I5" s="236"/>
      <c r="J5" s="13" t="s">
        <v>1</v>
      </c>
      <c r="K5" s="14" t="s">
        <v>1</v>
      </c>
      <c r="L5" s="15" t="s">
        <v>1</v>
      </c>
      <c r="M5" s="16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7" t="s">
        <v>1</v>
      </c>
      <c r="U5" s="173" t="s">
        <v>1</v>
      </c>
      <c r="V5" s="183" t="s">
        <v>1</v>
      </c>
      <c r="W5" s="18" t="s">
        <v>1</v>
      </c>
      <c r="X5" s="18" t="s">
        <v>1</v>
      </c>
      <c r="Y5" s="18" t="s">
        <v>1</v>
      </c>
      <c r="Z5" s="18" t="s">
        <v>1</v>
      </c>
      <c r="AA5" s="18" t="s">
        <v>1</v>
      </c>
      <c r="AB5" s="18" t="s">
        <v>1</v>
      </c>
      <c r="AC5" s="18" t="s">
        <v>1</v>
      </c>
      <c r="AD5" s="18" t="s">
        <v>1</v>
      </c>
      <c r="AE5" s="19" t="s">
        <v>1</v>
      </c>
      <c r="AF5" s="237" t="s">
        <v>1</v>
      </c>
    </row>
    <row r="6" spans="1:40" ht="12" customHeight="1" x14ac:dyDescent="0.2">
      <c r="A6" s="238" t="s">
        <v>2</v>
      </c>
      <c r="B6" s="20">
        <v>1996</v>
      </c>
      <c r="C6" s="20">
        <v>1997</v>
      </c>
      <c r="D6" s="20">
        <v>1998</v>
      </c>
      <c r="E6" s="20">
        <v>1999</v>
      </c>
      <c r="F6" s="21">
        <v>2000</v>
      </c>
      <c r="G6" s="22">
        <v>2001</v>
      </c>
      <c r="H6" s="23">
        <v>2002</v>
      </c>
      <c r="I6" s="12"/>
      <c r="J6" s="24">
        <v>2003</v>
      </c>
      <c r="K6" s="25">
        <v>2004</v>
      </c>
      <c r="L6" s="26">
        <v>2005</v>
      </c>
      <c r="M6" s="27">
        <v>2006</v>
      </c>
      <c r="N6" s="28">
        <v>2007</v>
      </c>
      <c r="O6" s="28">
        <v>2008</v>
      </c>
      <c r="P6" s="28">
        <v>2009</v>
      </c>
      <c r="Q6" s="28">
        <v>2010</v>
      </c>
      <c r="R6" s="28">
        <v>2011</v>
      </c>
      <c r="S6" s="28">
        <v>2012</v>
      </c>
      <c r="T6" s="28">
        <v>2013</v>
      </c>
      <c r="U6" s="174">
        <v>2014</v>
      </c>
      <c r="V6" s="184">
        <v>2015</v>
      </c>
      <c r="W6" s="29">
        <v>2016</v>
      </c>
      <c r="X6" s="29">
        <v>2017</v>
      </c>
      <c r="Y6" s="29">
        <v>2018</v>
      </c>
      <c r="Z6" s="29">
        <v>2019</v>
      </c>
      <c r="AA6" s="29">
        <v>2020</v>
      </c>
      <c r="AB6" s="29">
        <v>2021</v>
      </c>
      <c r="AC6" s="29">
        <v>2022</v>
      </c>
      <c r="AD6" s="29">
        <v>2023</v>
      </c>
      <c r="AE6" s="30">
        <v>2024</v>
      </c>
      <c r="AF6" s="239">
        <v>2025</v>
      </c>
    </row>
    <row r="7" spans="1:40" ht="12" customHeight="1" x14ac:dyDescent="0.2">
      <c r="A7" s="240" t="s">
        <v>3</v>
      </c>
      <c r="B7" s="31"/>
      <c r="C7" s="31"/>
      <c r="D7" s="31"/>
      <c r="E7" s="31"/>
      <c r="F7" s="32"/>
      <c r="G7" s="32"/>
      <c r="H7" s="33"/>
      <c r="I7" s="34"/>
      <c r="J7" s="35"/>
      <c r="K7" s="36"/>
      <c r="L7" s="37"/>
      <c r="M7" s="38"/>
      <c r="N7" s="39"/>
      <c r="O7" s="39"/>
      <c r="P7" s="39"/>
      <c r="Q7" s="39"/>
      <c r="R7" s="39"/>
      <c r="S7" s="39"/>
      <c r="T7" s="39"/>
      <c r="U7" s="175"/>
      <c r="V7" s="185"/>
      <c r="W7" s="40"/>
      <c r="X7" s="40"/>
      <c r="Y7" s="40"/>
      <c r="Z7" s="40"/>
      <c r="AA7" s="40"/>
      <c r="AB7" s="40"/>
      <c r="AC7" s="40"/>
      <c r="AD7" s="40"/>
      <c r="AE7" s="186"/>
      <c r="AF7" s="241"/>
      <c r="AI7" s="172"/>
    </row>
    <row r="8" spans="1:40" ht="12" customHeight="1" x14ac:dyDescent="0.2">
      <c r="A8" s="242" t="s">
        <v>4</v>
      </c>
      <c r="B8" s="41">
        <v>108</v>
      </c>
      <c r="C8" s="41">
        <v>125</v>
      </c>
      <c r="D8" s="41">
        <v>116</v>
      </c>
      <c r="E8" s="41">
        <v>115</v>
      </c>
      <c r="F8" s="42">
        <v>132</v>
      </c>
      <c r="G8" s="43">
        <v>107</v>
      </c>
      <c r="H8" s="44">
        <v>150</v>
      </c>
      <c r="I8" s="45"/>
      <c r="J8" s="46">
        <v>198</v>
      </c>
      <c r="K8" s="47">
        <v>170</v>
      </c>
      <c r="L8" s="48">
        <v>168</v>
      </c>
      <c r="M8" s="49">
        <v>245</v>
      </c>
      <c r="N8" s="50">
        <v>194</v>
      </c>
      <c r="O8" s="50">
        <v>173</v>
      </c>
      <c r="P8" s="50">
        <v>224</v>
      </c>
      <c r="Q8" s="50">
        <v>235</v>
      </c>
      <c r="R8" s="50">
        <v>244</v>
      </c>
      <c r="S8" s="50">
        <v>293</v>
      </c>
      <c r="T8" s="50">
        <v>236</v>
      </c>
      <c r="U8" s="176">
        <v>264</v>
      </c>
      <c r="V8" s="187">
        <v>207</v>
      </c>
      <c r="W8" s="51">
        <v>204</v>
      </c>
      <c r="X8" s="51">
        <v>212</v>
      </c>
      <c r="Y8" s="51">
        <v>212</v>
      </c>
      <c r="Z8" s="51">
        <v>195</v>
      </c>
      <c r="AA8" s="188">
        <v>153</v>
      </c>
      <c r="AB8" s="188">
        <v>138</v>
      </c>
      <c r="AC8" s="188">
        <v>170</v>
      </c>
      <c r="AD8" s="188">
        <v>169</v>
      </c>
      <c r="AE8" s="189">
        <v>142</v>
      </c>
      <c r="AF8" s="243">
        <v>165</v>
      </c>
      <c r="AI8" s="172"/>
    </row>
    <row r="9" spans="1:40" ht="12" customHeight="1" x14ac:dyDescent="0.2">
      <c r="A9" s="244" t="s">
        <v>5</v>
      </c>
      <c r="B9" s="52">
        <f t="shared" ref="B9:H9" si="0">+B8/B53</f>
        <v>0.10986775178026449</v>
      </c>
      <c r="C9" s="52">
        <f t="shared" si="0"/>
        <v>0.12315270935960591</v>
      </c>
      <c r="D9" s="52">
        <f t="shared" si="0"/>
        <v>0.10612991765782251</v>
      </c>
      <c r="E9" s="52">
        <f t="shared" si="0"/>
        <v>0.10808270676691729</v>
      </c>
      <c r="F9" s="53">
        <f t="shared" si="0"/>
        <v>0.12233549582947173</v>
      </c>
      <c r="G9" s="53">
        <f t="shared" si="0"/>
        <v>9.8708487084870844E-2</v>
      </c>
      <c r="H9" s="54">
        <f t="shared" si="0"/>
        <v>0.11933174224343675</v>
      </c>
      <c r="I9" s="55"/>
      <c r="J9" s="56">
        <f t="shared" ref="J9:AF9" si="1">+J8/J53</f>
        <v>0.14842578710644677</v>
      </c>
      <c r="K9" s="57">
        <f t="shared" si="1"/>
        <v>0.11502029769959404</v>
      </c>
      <c r="L9" s="58">
        <f t="shared" si="1"/>
        <v>0.10707456978967496</v>
      </c>
      <c r="M9" s="59">
        <f t="shared" si="1"/>
        <v>0.13439385628085573</v>
      </c>
      <c r="N9" s="60">
        <f t="shared" si="1"/>
        <v>0.10862262038073908</v>
      </c>
      <c r="O9" s="60">
        <f t="shared" si="1"/>
        <v>9.1196626251976803E-2</v>
      </c>
      <c r="P9" s="60">
        <f t="shared" si="1"/>
        <v>0.11056268509378085</v>
      </c>
      <c r="Q9" s="60">
        <f t="shared" si="1"/>
        <v>0.10547576301615799</v>
      </c>
      <c r="R9" s="60">
        <f t="shared" si="1"/>
        <v>0.1017939090529829</v>
      </c>
      <c r="S9" s="60">
        <f t="shared" si="1"/>
        <v>0.11463223787167449</v>
      </c>
      <c r="T9" s="60">
        <f t="shared" si="1"/>
        <v>0.10587707492148946</v>
      </c>
      <c r="U9" s="60">
        <f t="shared" si="1"/>
        <v>0.12005457025920874</v>
      </c>
      <c r="V9" s="120">
        <f t="shared" si="1"/>
        <v>0.10127201565557729</v>
      </c>
      <c r="W9" s="58">
        <f t="shared" si="1"/>
        <v>0.10742496050552923</v>
      </c>
      <c r="X9" s="58">
        <f t="shared" si="1"/>
        <v>0.10956072351421188</v>
      </c>
      <c r="Y9" s="58">
        <f t="shared" si="1"/>
        <v>0.11373390557939914</v>
      </c>
      <c r="Z9" s="58">
        <f t="shared" si="1"/>
        <v>0.11875761266747868</v>
      </c>
      <c r="AA9" s="119">
        <f t="shared" si="1"/>
        <v>0.10866477272727272</v>
      </c>
      <c r="AB9" s="119">
        <f t="shared" si="1"/>
        <v>9.1816367265469059E-2</v>
      </c>
      <c r="AC9" s="119">
        <f t="shared" si="1"/>
        <v>0.12810851544837981</v>
      </c>
      <c r="AD9" s="119">
        <f t="shared" si="1"/>
        <v>0.13192818110850899</v>
      </c>
      <c r="AE9" s="122">
        <f t="shared" si="1"/>
        <v>0.11952861952861953</v>
      </c>
      <c r="AF9" s="245">
        <f t="shared" si="1"/>
        <v>0.1354679802955665</v>
      </c>
    </row>
    <row r="10" spans="1:40" ht="12" customHeight="1" x14ac:dyDescent="0.2">
      <c r="A10" s="246" t="s">
        <v>6</v>
      </c>
      <c r="B10" s="41">
        <v>95</v>
      </c>
      <c r="C10" s="41">
        <v>110</v>
      </c>
      <c r="D10" s="41">
        <v>100</v>
      </c>
      <c r="E10" s="41">
        <v>100</v>
      </c>
      <c r="F10" s="42">
        <v>101</v>
      </c>
      <c r="G10" s="43">
        <v>88</v>
      </c>
      <c r="H10" s="44">
        <v>129</v>
      </c>
      <c r="I10" s="45"/>
      <c r="J10" s="46">
        <v>171</v>
      </c>
      <c r="K10" s="47">
        <v>149</v>
      </c>
      <c r="L10" s="48">
        <v>143</v>
      </c>
      <c r="M10" s="49">
        <v>213</v>
      </c>
      <c r="N10" s="50">
        <v>165</v>
      </c>
      <c r="O10" s="50">
        <v>141</v>
      </c>
      <c r="P10" s="50">
        <v>181</v>
      </c>
      <c r="Q10" s="50">
        <v>190</v>
      </c>
      <c r="R10" s="50">
        <v>187</v>
      </c>
      <c r="S10" s="50">
        <v>221</v>
      </c>
      <c r="T10" s="50">
        <v>169</v>
      </c>
      <c r="U10" s="176">
        <v>209</v>
      </c>
      <c r="V10" s="187">
        <v>160</v>
      </c>
      <c r="W10" s="51">
        <v>153</v>
      </c>
      <c r="X10" s="51">
        <v>159</v>
      </c>
      <c r="Y10" s="51">
        <v>162</v>
      </c>
      <c r="Z10" s="51">
        <v>145</v>
      </c>
      <c r="AA10" s="188">
        <v>126</v>
      </c>
      <c r="AB10" s="188">
        <v>99</v>
      </c>
      <c r="AC10" s="188">
        <v>129</v>
      </c>
      <c r="AD10" s="188">
        <v>129</v>
      </c>
      <c r="AE10" s="189">
        <v>101</v>
      </c>
      <c r="AF10" s="243">
        <v>120</v>
      </c>
    </row>
    <row r="11" spans="1:40" ht="12" customHeight="1" x14ac:dyDescent="0.2">
      <c r="A11" s="244" t="s">
        <v>5</v>
      </c>
      <c r="B11" s="61">
        <f t="shared" ref="B11:H11" si="2">+B10/B54</f>
        <v>0.1165644171779141</v>
      </c>
      <c r="C11" s="61">
        <f t="shared" si="2"/>
        <v>0.13801756587202008</v>
      </c>
      <c r="D11" s="61">
        <f t="shared" si="2"/>
        <v>0.11750881316098707</v>
      </c>
      <c r="E11" s="61">
        <f t="shared" si="2"/>
        <v>0.12642225031605561</v>
      </c>
      <c r="F11" s="62">
        <f t="shared" si="2"/>
        <v>0.12625</v>
      </c>
      <c r="G11" s="62">
        <f t="shared" si="2"/>
        <v>0.11210191082802548</v>
      </c>
      <c r="H11" s="63">
        <f t="shared" si="2"/>
        <v>0.12784935579781961</v>
      </c>
      <c r="I11" s="55"/>
      <c r="J11" s="64">
        <f t="shared" ref="J11:AF11" si="3">+J10/J54</f>
        <v>0.16193181818181818</v>
      </c>
      <c r="K11" s="65">
        <f t="shared" si="3"/>
        <v>0.12713310580204779</v>
      </c>
      <c r="L11" s="66">
        <f t="shared" si="3"/>
        <v>0.1174055829228243</v>
      </c>
      <c r="M11" s="67">
        <f t="shared" si="3"/>
        <v>0.15192582025677603</v>
      </c>
      <c r="N11" s="68">
        <f t="shared" si="3"/>
        <v>0.11947863866763216</v>
      </c>
      <c r="O11" s="68">
        <f t="shared" si="3"/>
        <v>9.853249475890985E-2</v>
      </c>
      <c r="P11" s="68">
        <f t="shared" si="3"/>
        <v>0.12107023411371237</v>
      </c>
      <c r="Q11" s="68">
        <f t="shared" si="3"/>
        <v>0.11494252873563218</v>
      </c>
      <c r="R11" s="68">
        <f t="shared" si="3"/>
        <v>0.11164179104477612</v>
      </c>
      <c r="S11" s="68">
        <f t="shared" si="3"/>
        <v>0.12318840579710146</v>
      </c>
      <c r="T11" s="68">
        <f t="shared" si="3"/>
        <v>0.1058234189104571</v>
      </c>
      <c r="U11" s="68">
        <f t="shared" si="3"/>
        <v>0.12108922363847045</v>
      </c>
      <c r="V11" s="67">
        <f t="shared" si="3"/>
        <v>0.1021059349074665</v>
      </c>
      <c r="W11" s="66">
        <f t="shared" si="3"/>
        <v>0.10797459421312633</v>
      </c>
      <c r="X11" s="66">
        <f t="shared" si="3"/>
        <v>0.11181434599156118</v>
      </c>
      <c r="Y11" s="66">
        <f t="shared" si="3"/>
        <v>0.12442396313364056</v>
      </c>
      <c r="Z11" s="66">
        <f t="shared" si="3"/>
        <v>0.11894995898277276</v>
      </c>
      <c r="AA11" s="66">
        <f t="shared" si="3"/>
        <v>0.12401574803149606</v>
      </c>
      <c r="AB11" s="66">
        <f t="shared" si="3"/>
        <v>9.141274238227147E-2</v>
      </c>
      <c r="AC11" s="66">
        <f t="shared" si="3"/>
        <v>0.13782051282051283</v>
      </c>
      <c r="AD11" s="66">
        <f t="shared" si="3"/>
        <v>0.13826366559485531</v>
      </c>
      <c r="AE11" s="69">
        <f t="shared" si="3"/>
        <v>0.11896348645465253</v>
      </c>
      <c r="AF11" s="247">
        <f t="shared" si="3"/>
        <v>0.13636363636363635</v>
      </c>
    </row>
    <row r="12" spans="1:40" ht="12" customHeight="1" x14ac:dyDescent="0.2">
      <c r="A12" s="248" t="s">
        <v>7</v>
      </c>
      <c r="B12" s="70">
        <f t="shared" ref="B12:H12" si="4">+B10/B8</f>
        <v>0.87962962962962965</v>
      </c>
      <c r="C12" s="70">
        <f t="shared" si="4"/>
        <v>0.88</v>
      </c>
      <c r="D12" s="71">
        <f t="shared" si="4"/>
        <v>0.86206896551724133</v>
      </c>
      <c r="E12" s="71">
        <f t="shared" si="4"/>
        <v>0.86956521739130432</v>
      </c>
      <c r="F12" s="72">
        <f t="shared" si="4"/>
        <v>0.76515151515151514</v>
      </c>
      <c r="G12" s="72">
        <f t="shared" si="4"/>
        <v>0.82242990654205606</v>
      </c>
      <c r="H12" s="73">
        <f t="shared" si="4"/>
        <v>0.86</v>
      </c>
      <c r="I12" s="55"/>
      <c r="J12" s="74">
        <f t="shared" ref="J12:O12" si="5">+J10/J8</f>
        <v>0.86363636363636365</v>
      </c>
      <c r="K12" s="70">
        <f t="shared" si="5"/>
        <v>0.87647058823529411</v>
      </c>
      <c r="L12" s="75">
        <f t="shared" si="5"/>
        <v>0.85119047619047616</v>
      </c>
      <c r="M12" s="76">
        <f t="shared" si="5"/>
        <v>0.8693877551020408</v>
      </c>
      <c r="N12" s="77">
        <f t="shared" si="5"/>
        <v>0.85051546391752575</v>
      </c>
      <c r="O12" s="77">
        <f t="shared" si="5"/>
        <v>0.81502890173410403</v>
      </c>
      <c r="P12" s="77">
        <f t="shared" ref="P12:AE12" si="6">+P10/P8</f>
        <v>0.8080357142857143</v>
      </c>
      <c r="Q12" s="77">
        <f t="shared" si="6"/>
        <v>0.80851063829787229</v>
      </c>
      <c r="R12" s="78">
        <f t="shared" si="6"/>
        <v>0.76639344262295084</v>
      </c>
      <c r="S12" s="77">
        <f t="shared" si="6"/>
        <v>0.75426621160409557</v>
      </c>
      <c r="T12" s="77">
        <f t="shared" si="6"/>
        <v>0.71610169491525422</v>
      </c>
      <c r="U12" s="77">
        <f>+U10/U8</f>
        <v>0.79166666666666663</v>
      </c>
      <c r="V12" s="191">
        <f t="shared" ref="V12:AD12" si="7">+V10/V8</f>
        <v>0.77294685990338163</v>
      </c>
      <c r="W12" s="75">
        <f t="shared" si="7"/>
        <v>0.75</v>
      </c>
      <c r="X12" s="75">
        <f t="shared" si="7"/>
        <v>0.75</v>
      </c>
      <c r="Y12" s="75">
        <f t="shared" si="7"/>
        <v>0.76415094339622647</v>
      </c>
      <c r="Z12" s="75">
        <f t="shared" si="7"/>
        <v>0.74358974358974361</v>
      </c>
      <c r="AA12" s="190">
        <f t="shared" si="7"/>
        <v>0.82352941176470584</v>
      </c>
      <c r="AB12" s="190">
        <f t="shared" si="7"/>
        <v>0.71739130434782605</v>
      </c>
      <c r="AC12" s="190">
        <f t="shared" si="7"/>
        <v>0.75882352941176467</v>
      </c>
      <c r="AD12" s="190">
        <f t="shared" si="7"/>
        <v>0.76331360946745563</v>
      </c>
      <c r="AE12" s="192">
        <f t="shared" si="6"/>
        <v>0.71126760563380287</v>
      </c>
      <c r="AF12" s="216">
        <f t="shared" ref="AF12" si="8">+AF10/AF8</f>
        <v>0.72727272727272729</v>
      </c>
    </row>
    <row r="13" spans="1:40" ht="12" customHeight="1" x14ac:dyDescent="0.2">
      <c r="A13" s="242" t="s">
        <v>8</v>
      </c>
      <c r="B13" s="41">
        <v>91</v>
      </c>
      <c r="C13" s="41">
        <v>102</v>
      </c>
      <c r="D13" s="79">
        <v>91</v>
      </c>
      <c r="E13" s="79">
        <v>90</v>
      </c>
      <c r="F13" s="80">
        <v>91</v>
      </c>
      <c r="G13" s="81">
        <v>73</v>
      </c>
      <c r="H13" s="82">
        <v>105</v>
      </c>
      <c r="I13" s="45"/>
      <c r="J13" s="46">
        <v>129</v>
      </c>
      <c r="K13" s="46">
        <v>114</v>
      </c>
      <c r="L13" s="83">
        <v>102</v>
      </c>
      <c r="M13" s="84">
        <v>161</v>
      </c>
      <c r="N13" s="44">
        <v>124</v>
      </c>
      <c r="O13" s="44">
        <v>107</v>
      </c>
      <c r="P13" s="50">
        <v>131</v>
      </c>
      <c r="Q13" s="50">
        <v>130</v>
      </c>
      <c r="R13" s="50">
        <v>137</v>
      </c>
      <c r="S13" s="50">
        <v>172</v>
      </c>
      <c r="T13" s="50">
        <v>124</v>
      </c>
      <c r="U13" s="176">
        <v>153</v>
      </c>
      <c r="V13" s="187">
        <v>129</v>
      </c>
      <c r="W13" s="51">
        <v>112</v>
      </c>
      <c r="X13" s="51">
        <v>115</v>
      </c>
      <c r="Y13" s="51">
        <v>112</v>
      </c>
      <c r="Z13" s="51">
        <v>105</v>
      </c>
      <c r="AA13" s="188">
        <v>70</v>
      </c>
      <c r="AB13" s="188">
        <v>68</v>
      </c>
      <c r="AC13" s="188">
        <v>86</v>
      </c>
      <c r="AD13" s="188">
        <v>95</v>
      </c>
      <c r="AE13" s="189">
        <v>68</v>
      </c>
      <c r="AF13" s="243">
        <v>90</v>
      </c>
    </row>
    <row r="14" spans="1:40" ht="12" customHeight="1" x14ac:dyDescent="0.2">
      <c r="A14" s="244" t="s">
        <v>5</v>
      </c>
      <c r="B14" s="61">
        <f t="shared" ref="B14:AF14" si="9">+B13/B55</f>
        <v>0.14869281045751634</v>
      </c>
      <c r="C14" s="61">
        <f t="shared" si="9"/>
        <v>0.17142857142857143</v>
      </c>
      <c r="D14" s="61">
        <f t="shared" si="9"/>
        <v>0.14536741214057508</v>
      </c>
      <c r="E14" s="61">
        <f t="shared" si="9"/>
        <v>0.156794425087108</v>
      </c>
      <c r="F14" s="62">
        <f t="shared" si="9"/>
        <v>0.15345699831365936</v>
      </c>
      <c r="G14" s="62">
        <f t="shared" si="9"/>
        <v>0.1265164644714038</v>
      </c>
      <c r="H14" s="85">
        <f t="shared" si="9"/>
        <v>0.15064562410329985</v>
      </c>
      <c r="I14" s="86" t="e">
        <f t="shared" si="9"/>
        <v>#DIV/0!</v>
      </c>
      <c r="J14" s="61">
        <f t="shared" si="9"/>
        <v>0.19111111111111112</v>
      </c>
      <c r="K14" s="61">
        <f t="shared" si="9"/>
        <v>0.15637860082304528</v>
      </c>
      <c r="L14" s="87">
        <f t="shared" si="9"/>
        <v>0.14245810055865921</v>
      </c>
      <c r="M14" s="67">
        <f t="shared" si="9"/>
        <v>0.18699186991869918</v>
      </c>
      <c r="N14" s="63">
        <f t="shared" si="9"/>
        <v>0.14993954050785974</v>
      </c>
      <c r="O14" s="63">
        <f t="shared" si="9"/>
        <v>0.13048780487804879</v>
      </c>
      <c r="P14" s="68">
        <f t="shared" si="9"/>
        <v>0.151270207852194</v>
      </c>
      <c r="Q14" s="68">
        <f t="shared" si="9"/>
        <v>0.14573991031390135</v>
      </c>
      <c r="R14" s="68">
        <f t="shared" si="9"/>
        <v>0.14558979808714134</v>
      </c>
      <c r="S14" s="68">
        <f t="shared" si="9"/>
        <v>0.18736383442265794</v>
      </c>
      <c r="T14" s="68">
        <f t="shared" si="9"/>
        <v>0.1355191256830601</v>
      </c>
      <c r="U14" s="177">
        <f t="shared" si="9"/>
        <v>0.15315315315315314</v>
      </c>
      <c r="V14" s="67">
        <f t="shared" si="9"/>
        <v>0.14726027397260275</v>
      </c>
      <c r="W14" s="88">
        <f t="shared" si="9"/>
        <v>0.13493975903614458</v>
      </c>
      <c r="X14" s="88">
        <f t="shared" si="9"/>
        <v>0.13872135102533173</v>
      </c>
      <c r="Y14" s="88">
        <f t="shared" si="9"/>
        <v>0.1499330655957162</v>
      </c>
      <c r="Z14" s="88">
        <f t="shared" si="9"/>
        <v>0.15107913669064749</v>
      </c>
      <c r="AA14" s="66">
        <f t="shared" si="9"/>
        <v>0.12820512820512819</v>
      </c>
      <c r="AB14" s="66">
        <f t="shared" si="9"/>
        <v>0.11604095563139932</v>
      </c>
      <c r="AC14" s="66">
        <f t="shared" si="9"/>
        <v>0.16862745098039217</v>
      </c>
      <c r="AD14" s="66">
        <f t="shared" si="9"/>
        <v>0.18234165067178504</v>
      </c>
      <c r="AE14" s="69">
        <f t="shared" si="9"/>
        <v>0.1384928716904277</v>
      </c>
      <c r="AF14" s="247">
        <f t="shared" si="9"/>
        <v>0.17681728880157171</v>
      </c>
    </row>
    <row r="15" spans="1:40" ht="12" customHeight="1" x14ac:dyDescent="0.2">
      <c r="A15" s="249" t="s">
        <v>9</v>
      </c>
      <c r="B15" s="89">
        <f t="shared" ref="B15:H15" si="10">+B13/B10</f>
        <v>0.95789473684210524</v>
      </c>
      <c r="C15" s="89">
        <f t="shared" si="10"/>
        <v>0.92727272727272725</v>
      </c>
      <c r="D15" s="89">
        <f t="shared" si="10"/>
        <v>0.91</v>
      </c>
      <c r="E15" s="89">
        <f t="shared" si="10"/>
        <v>0.9</v>
      </c>
      <c r="F15" s="90">
        <f t="shared" si="10"/>
        <v>0.90099009900990101</v>
      </c>
      <c r="G15" s="90">
        <f t="shared" si="10"/>
        <v>0.82954545454545459</v>
      </c>
      <c r="H15" s="91">
        <f t="shared" si="10"/>
        <v>0.81395348837209303</v>
      </c>
      <c r="I15" s="55"/>
      <c r="J15" s="92">
        <f t="shared" ref="J15:O15" si="11">+J13/J10</f>
        <v>0.75438596491228072</v>
      </c>
      <c r="K15" s="89">
        <f t="shared" si="11"/>
        <v>0.7651006711409396</v>
      </c>
      <c r="L15" s="93">
        <f t="shared" si="11"/>
        <v>0.71328671328671334</v>
      </c>
      <c r="M15" s="94">
        <f t="shared" si="11"/>
        <v>0.755868544600939</v>
      </c>
      <c r="N15" s="95">
        <f t="shared" si="11"/>
        <v>0.75151515151515147</v>
      </c>
      <c r="O15" s="95">
        <f t="shared" si="11"/>
        <v>0.75886524822695034</v>
      </c>
      <c r="P15" s="95">
        <f t="shared" ref="P15:AE15" si="12">+P13/P10</f>
        <v>0.72375690607734811</v>
      </c>
      <c r="Q15" s="95">
        <f t="shared" si="12"/>
        <v>0.68421052631578949</v>
      </c>
      <c r="R15" s="91">
        <f>+R13/R10</f>
        <v>0.73262032085561501</v>
      </c>
      <c r="S15" s="95">
        <f t="shared" si="12"/>
        <v>0.77828054298642535</v>
      </c>
      <c r="T15" s="95">
        <f t="shared" si="12"/>
        <v>0.73372781065088755</v>
      </c>
      <c r="U15" s="95">
        <f>+U13/U10</f>
        <v>0.73205741626794263</v>
      </c>
      <c r="V15" s="195">
        <f t="shared" ref="V15:AD15" si="13">+V13/V10</f>
        <v>0.80625000000000002</v>
      </c>
      <c r="W15" s="93">
        <f t="shared" si="13"/>
        <v>0.73202614379084963</v>
      </c>
      <c r="X15" s="93">
        <f t="shared" si="13"/>
        <v>0.72327044025157228</v>
      </c>
      <c r="Y15" s="93">
        <f t="shared" si="13"/>
        <v>0.69135802469135799</v>
      </c>
      <c r="Z15" s="93">
        <f t="shared" si="13"/>
        <v>0.72413793103448276</v>
      </c>
      <c r="AA15" s="196">
        <f t="shared" si="13"/>
        <v>0.55555555555555558</v>
      </c>
      <c r="AB15" s="196">
        <f t="shared" si="13"/>
        <v>0.68686868686868685</v>
      </c>
      <c r="AC15" s="196">
        <f t="shared" si="13"/>
        <v>0.66666666666666663</v>
      </c>
      <c r="AD15" s="196">
        <f t="shared" si="13"/>
        <v>0.73643410852713176</v>
      </c>
      <c r="AE15" s="197">
        <f t="shared" si="12"/>
        <v>0.67326732673267331</v>
      </c>
      <c r="AF15" s="250">
        <f t="shared" ref="AF15" si="14">+AF13/AF10</f>
        <v>0.75</v>
      </c>
    </row>
    <row r="16" spans="1:40" ht="12" customHeight="1" x14ac:dyDescent="0.2">
      <c r="A16" s="240" t="s">
        <v>10</v>
      </c>
      <c r="B16" s="96"/>
      <c r="C16" s="96"/>
      <c r="D16" s="97"/>
      <c r="E16" s="98"/>
      <c r="F16" s="99"/>
      <c r="G16" s="99"/>
      <c r="H16" s="100"/>
      <c r="I16" s="55"/>
      <c r="J16" s="101"/>
      <c r="K16" s="102"/>
      <c r="L16" s="103"/>
      <c r="M16" s="104"/>
      <c r="N16" s="105"/>
      <c r="O16" s="105"/>
      <c r="P16" s="105"/>
      <c r="Q16" s="105"/>
      <c r="R16" s="105"/>
      <c r="S16" s="105"/>
      <c r="T16" s="105"/>
      <c r="U16" s="178"/>
      <c r="V16" s="198"/>
      <c r="W16" s="107"/>
      <c r="X16" s="107"/>
      <c r="Y16" s="106"/>
      <c r="Z16" s="107"/>
      <c r="AA16" s="107"/>
      <c r="AB16" s="107"/>
      <c r="AC16" s="107"/>
      <c r="AD16" s="107"/>
      <c r="AE16" s="170"/>
      <c r="AF16" s="251"/>
    </row>
    <row r="17" spans="1:32" ht="12" customHeight="1" x14ac:dyDescent="0.2">
      <c r="A17" s="242" t="s">
        <v>4</v>
      </c>
      <c r="B17" s="41">
        <v>580</v>
      </c>
      <c r="C17" s="41">
        <v>607</v>
      </c>
      <c r="D17" s="41">
        <v>679</v>
      </c>
      <c r="E17" s="41">
        <v>708</v>
      </c>
      <c r="F17" s="42">
        <v>694</v>
      </c>
      <c r="G17" s="43">
        <v>712</v>
      </c>
      <c r="H17" s="44">
        <v>823</v>
      </c>
      <c r="I17" s="108"/>
      <c r="J17" s="46">
        <v>912</v>
      </c>
      <c r="K17" s="47">
        <v>1032</v>
      </c>
      <c r="L17" s="48">
        <v>1114</v>
      </c>
      <c r="M17" s="49">
        <v>1224</v>
      </c>
      <c r="N17" s="50">
        <v>1233</v>
      </c>
      <c r="O17" s="50">
        <v>1365</v>
      </c>
      <c r="P17" s="50">
        <v>1446</v>
      </c>
      <c r="Q17" s="50">
        <v>1584</v>
      </c>
      <c r="R17" s="50">
        <v>1734</v>
      </c>
      <c r="S17" s="50">
        <v>1849</v>
      </c>
      <c r="T17" s="50">
        <v>1627</v>
      </c>
      <c r="U17" s="176">
        <v>1583</v>
      </c>
      <c r="V17" s="187">
        <v>1479</v>
      </c>
      <c r="W17" s="51">
        <v>1346</v>
      </c>
      <c r="X17" s="51">
        <v>1328</v>
      </c>
      <c r="Y17" s="51">
        <v>1232</v>
      </c>
      <c r="Z17" s="51">
        <v>1165</v>
      </c>
      <c r="AA17" s="188">
        <v>973</v>
      </c>
      <c r="AB17" s="188">
        <v>992</v>
      </c>
      <c r="AC17" s="188">
        <v>829</v>
      </c>
      <c r="AD17" s="188">
        <v>805</v>
      </c>
      <c r="AE17" s="189">
        <v>760</v>
      </c>
      <c r="AF17" s="243">
        <v>801</v>
      </c>
    </row>
    <row r="18" spans="1:32" ht="12" customHeight="1" x14ac:dyDescent="0.2">
      <c r="A18" s="244" t="s">
        <v>5</v>
      </c>
      <c r="B18" s="52">
        <f t="shared" ref="B18:H18" si="15">+B17/B53</f>
        <v>0.59003051881993895</v>
      </c>
      <c r="C18" s="52">
        <f t="shared" si="15"/>
        <v>0.59802955665024626</v>
      </c>
      <c r="D18" s="52">
        <f t="shared" si="15"/>
        <v>0.62122598353156455</v>
      </c>
      <c r="E18" s="52">
        <f t="shared" si="15"/>
        <v>0.66541353383458646</v>
      </c>
      <c r="F18" s="53">
        <f t="shared" si="15"/>
        <v>0.64318813716404077</v>
      </c>
      <c r="G18" s="53">
        <f t="shared" si="15"/>
        <v>0.65682656826568264</v>
      </c>
      <c r="H18" s="54">
        <f t="shared" si="15"/>
        <v>0.65473349244232304</v>
      </c>
      <c r="I18" s="55"/>
      <c r="J18" s="56">
        <f t="shared" ref="J18:AF18" si="16">+J17/J53</f>
        <v>0.68365817091454273</v>
      </c>
      <c r="K18" s="57">
        <f t="shared" si="16"/>
        <v>0.69824086603518265</v>
      </c>
      <c r="L18" s="58">
        <f t="shared" si="16"/>
        <v>0.71000637348629703</v>
      </c>
      <c r="M18" s="59">
        <f t="shared" si="16"/>
        <v>0.67142073505211186</v>
      </c>
      <c r="N18" s="60">
        <f t="shared" si="16"/>
        <v>0.69036954087346025</v>
      </c>
      <c r="O18" s="60">
        <f t="shared" si="16"/>
        <v>0.71955719557195574</v>
      </c>
      <c r="P18" s="60">
        <f t="shared" si="16"/>
        <v>0.7137216189536032</v>
      </c>
      <c r="Q18" s="60">
        <f t="shared" si="16"/>
        <v>0.71095152603231593</v>
      </c>
      <c r="R18" s="60">
        <f t="shared" si="16"/>
        <v>0.72340425531914898</v>
      </c>
      <c r="S18" s="60">
        <f t="shared" si="16"/>
        <v>0.72339593114240996</v>
      </c>
      <c r="T18" s="60">
        <f t="shared" si="16"/>
        <v>0.72992373261552268</v>
      </c>
      <c r="U18" s="60">
        <f t="shared" si="16"/>
        <v>0.71987266939517958</v>
      </c>
      <c r="V18" s="120">
        <f t="shared" si="16"/>
        <v>0.72358121330724068</v>
      </c>
      <c r="W18" s="58">
        <f t="shared" si="16"/>
        <v>0.70879410215903105</v>
      </c>
      <c r="X18" s="58">
        <f t="shared" si="16"/>
        <v>0.68630490956072354</v>
      </c>
      <c r="Y18" s="58">
        <f t="shared" si="16"/>
        <v>0.66094420600858372</v>
      </c>
      <c r="Z18" s="58">
        <f t="shared" si="16"/>
        <v>0.70950060901339829</v>
      </c>
      <c r="AA18" s="119">
        <f t="shared" si="16"/>
        <v>0.69105113636363635</v>
      </c>
      <c r="AB18" s="119">
        <f t="shared" si="16"/>
        <v>0.66001330671989356</v>
      </c>
      <c r="AC18" s="119">
        <f t="shared" si="16"/>
        <v>0.62471740768651096</v>
      </c>
      <c r="AD18" s="119">
        <f t="shared" si="16"/>
        <v>0.62841530054644812</v>
      </c>
      <c r="AE18" s="122">
        <f t="shared" si="16"/>
        <v>0.63973063973063971</v>
      </c>
      <c r="AF18" s="245">
        <f t="shared" si="16"/>
        <v>0.6576354679802956</v>
      </c>
    </row>
    <row r="19" spans="1:32" ht="12" customHeight="1" x14ac:dyDescent="0.2">
      <c r="A19" s="246" t="s">
        <v>6</v>
      </c>
      <c r="B19" s="41">
        <v>484</v>
      </c>
      <c r="C19" s="41">
        <v>476</v>
      </c>
      <c r="D19" s="41">
        <v>548</v>
      </c>
      <c r="E19" s="41">
        <v>526</v>
      </c>
      <c r="F19" s="42">
        <v>526</v>
      </c>
      <c r="G19" s="43">
        <v>535</v>
      </c>
      <c r="H19" s="44">
        <v>677</v>
      </c>
      <c r="I19" s="45"/>
      <c r="J19" s="46">
        <v>727</v>
      </c>
      <c r="K19" s="47">
        <v>822</v>
      </c>
      <c r="L19" s="48">
        <v>883</v>
      </c>
      <c r="M19" s="49">
        <v>930</v>
      </c>
      <c r="N19" s="50">
        <v>947</v>
      </c>
      <c r="O19" s="50">
        <v>1049</v>
      </c>
      <c r="P19" s="50">
        <v>1076</v>
      </c>
      <c r="Q19" s="50">
        <v>1186</v>
      </c>
      <c r="R19" s="50">
        <v>1232</v>
      </c>
      <c r="S19" s="50">
        <v>1289</v>
      </c>
      <c r="T19" s="50">
        <v>1196</v>
      </c>
      <c r="U19" s="176">
        <v>1279</v>
      </c>
      <c r="V19" s="187">
        <v>1149</v>
      </c>
      <c r="W19" s="51">
        <v>1031</v>
      </c>
      <c r="X19" s="51">
        <v>1029</v>
      </c>
      <c r="Y19" s="51">
        <v>922</v>
      </c>
      <c r="Z19" s="51">
        <v>896</v>
      </c>
      <c r="AA19" s="188">
        <v>712</v>
      </c>
      <c r="AB19" s="188">
        <v>728</v>
      </c>
      <c r="AC19" s="188">
        <v>602</v>
      </c>
      <c r="AD19" s="188">
        <v>609</v>
      </c>
      <c r="AE19" s="189">
        <v>566</v>
      </c>
      <c r="AF19" s="243">
        <v>595</v>
      </c>
    </row>
    <row r="20" spans="1:32" ht="12" customHeight="1" x14ac:dyDescent="0.2">
      <c r="A20" s="244" t="s">
        <v>5</v>
      </c>
      <c r="B20" s="61">
        <f t="shared" ref="B20:H20" si="17">+B19/B54</f>
        <v>0.59386503067484664</v>
      </c>
      <c r="C20" s="61">
        <f t="shared" si="17"/>
        <v>0.59723964868255963</v>
      </c>
      <c r="D20" s="61">
        <f t="shared" si="17"/>
        <v>0.64394829612220916</v>
      </c>
      <c r="E20" s="61">
        <f t="shared" si="17"/>
        <v>0.66498103666245256</v>
      </c>
      <c r="F20" s="62">
        <f t="shared" si="17"/>
        <v>0.65749999999999997</v>
      </c>
      <c r="G20" s="62">
        <f t="shared" si="17"/>
        <v>0.68152866242038213</v>
      </c>
      <c r="H20" s="63">
        <f t="shared" si="17"/>
        <v>0.67096134786917738</v>
      </c>
      <c r="I20" s="55"/>
      <c r="J20" s="64">
        <f t="shared" ref="J20:AF20" si="18">+J19/J54</f>
        <v>0.68844696969696972</v>
      </c>
      <c r="K20" s="65">
        <f t="shared" si="18"/>
        <v>0.70136518771331058</v>
      </c>
      <c r="L20" s="66">
        <f t="shared" si="18"/>
        <v>0.72495894909688008</v>
      </c>
      <c r="M20" s="67">
        <f t="shared" si="18"/>
        <v>0.66333808844507847</v>
      </c>
      <c r="N20" s="68">
        <f t="shared" si="18"/>
        <v>0.68573497465604638</v>
      </c>
      <c r="O20" s="68">
        <f t="shared" si="18"/>
        <v>0.73305380852550661</v>
      </c>
      <c r="P20" s="68">
        <f t="shared" si="18"/>
        <v>0.71973244147157189</v>
      </c>
      <c r="Q20" s="68">
        <f t="shared" si="18"/>
        <v>0.71748336358136722</v>
      </c>
      <c r="R20" s="68">
        <f t="shared" si="18"/>
        <v>0.73552238805970149</v>
      </c>
      <c r="S20" s="68">
        <f t="shared" si="18"/>
        <v>0.71850613154960985</v>
      </c>
      <c r="T20" s="68">
        <f t="shared" si="18"/>
        <v>0.74890419536631181</v>
      </c>
      <c r="U20" s="68">
        <f t="shared" si="18"/>
        <v>0.74101969872537654</v>
      </c>
      <c r="V20" s="67">
        <f t="shared" si="18"/>
        <v>0.7332482450542438</v>
      </c>
      <c r="W20" s="66">
        <f t="shared" si="18"/>
        <v>0.72759350741002116</v>
      </c>
      <c r="X20" s="66">
        <f t="shared" si="18"/>
        <v>0.72362869198312241</v>
      </c>
      <c r="Y20" s="66">
        <f t="shared" si="18"/>
        <v>0.70814132104454686</v>
      </c>
      <c r="Z20" s="66">
        <f t="shared" si="18"/>
        <v>0.73502871205906484</v>
      </c>
      <c r="AA20" s="66">
        <f t="shared" si="18"/>
        <v>0.70078740157480313</v>
      </c>
      <c r="AB20" s="66">
        <f t="shared" si="18"/>
        <v>0.67220683287165284</v>
      </c>
      <c r="AC20" s="66">
        <f t="shared" si="18"/>
        <v>0.64316239316239321</v>
      </c>
      <c r="AD20" s="66">
        <f t="shared" si="18"/>
        <v>0.65273311897106112</v>
      </c>
      <c r="AE20" s="69">
        <f t="shared" si="18"/>
        <v>0.66666666666666663</v>
      </c>
      <c r="AF20" s="247">
        <f t="shared" si="18"/>
        <v>0.67613636363636365</v>
      </c>
    </row>
    <row r="21" spans="1:32" ht="12" customHeight="1" x14ac:dyDescent="0.2">
      <c r="A21" s="248" t="s">
        <v>7</v>
      </c>
      <c r="B21" s="70">
        <f t="shared" ref="B21:M21" si="19">+B19/B17</f>
        <v>0.83448275862068966</v>
      </c>
      <c r="C21" s="70">
        <f t="shared" si="19"/>
        <v>0.78418451400329492</v>
      </c>
      <c r="D21" s="71">
        <f t="shared" si="19"/>
        <v>0.80706921944035348</v>
      </c>
      <c r="E21" s="71">
        <f t="shared" si="19"/>
        <v>0.74293785310734461</v>
      </c>
      <c r="F21" s="72">
        <f t="shared" si="19"/>
        <v>0.75792507204610948</v>
      </c>
      <c r="G21" s="72">
        <f t="shared" si="19"/>
        <v>0.7514044943820225</v>
      </c>
      <c r="H21" s="73">
        <f t="shared" si="19"/>
        <v>0.82260024301336576</v>
      </c>
      <c r="I21" s="55"/>
      <c r="J21" s="70">
        <f t="shared" si="19"/>
        <v>0.79714912280701755</v>
      </c>
      <c r="K21" s="70">
        <f t="shared" si="19"/>
        <v>0.79651162790697672</v>
      </c>
      <c r="L21" s="75">
        <f>+L19/L17</f>
        <v>0.79263913824057453</v>
      </c>
      <c r="M21" s="76">
        <f t="shared" si="19"/>
        <v>0.75980392156862742</v>
      </c>
      <c r="N21" s="77">
        <f t="shared" ref="N21:AE21" si="20">+N19/N17</f>
        <v>0.7680454176804542</v>
      </c>
      <c r="O21" s="77">
        <f t="shared" si="20"/>
        <v>0.76849816849816854</v>
      </c>
      <c r="P21" s="77">
        <f t="shared" si="20"/>
        <v>0.74412171507607194</v>
      </c>
      <c r="Q21" s="77">
        <f t="shared" si="20"/>
        <v>0.7487373737373737</v>
      </c>
      <c r="R21" s="78">
        <f t="shared" si="20"/>
        <v>0.71049596309111884</v>
      </c>
      <c r="S21" s="77">
        <f t="shared" si="20"/>
        <v>0.69713358572201189</v>
      </c>
      <c r="T21" s="77">
        <f>+T19/T17</f>
        <v>0.73509526736324526</v>
      </c>
      <c r="U21" s="77">
        <f>+U19/U17</f>
        <v>0.80795957043588129</v>
      </c>
      <c r="V21" s="191">
        <f t="shared" ref="V21:AD21" si="21">+V19/V17</f>
        <v>0.77687626774847873</v>
      </c>
      <c r="W21" s="75">
        <f t="shared" si="21"/>
        <v>0.76597325408618133</v>
      </c>
      <c r="X21" s="75">
        <f t="shared" si="21"/>
        <v>0.77484939759036142</v>
      </c>
      <c r="Y21" s="75">
        <f t="shared" si="21"/>
        <v>0.74837662337662336</v>
      </c>
      <c r="Z21" s="75">
        <f t="shared" si="21"/>
        <v>0.76909871244635197</v>
      </c>
      <c r="AA21" s="190">
        <f t="shared" si="21"/>
        <v>0.7317574511819116</v>
      </c>
      <c r="AB21" s="190">
        <f t="shared" si="21"/>
        <v>0.7338709677419355</v>
      </c>
      <c r="AC21" s="190">
        <f t="shared" si="21"/>
        <v>0.72617611580217134</v>
      </c>
      <c r="AD21" s="190">
        <f t="shared" si="21"/>
        <v>0.75652173913043474</v>
      </c>
      <c r="AE21" s="192">
        <f t="shared" si="20"/>
        <v>0.74473684210526314</v>
      </c>
      <c r="AF21" s="216">
        <f t="shared" ref="AF21" si="22">+AF19/AF17</f>
        <v>0.74282147315855185</v>
      </c>
    </row>
    <row r="22" spans="1:32" ht="12" customHeight="1" x14ac:dyDescent="0.2">
      <c r="A22" s="242" t="s">
        <v>8</v>
      </c>
      <c r="B22" s="41">
        <v>367</v>
      </c>
      <c r="C22" s="41">
        <v>368</v>
      </c>
      <c r="D22" s="79">
        <v>422</v>
      </c>
      <c r="E22" s="79">
        <v>379</v>
      </c>
      <c r="F22" s="80">
        <v>399</v>
      </c>
      <c r="G22" s="81">
        <v>412</v>
      </c>
      <c r="H22" s="82">
        <v>483</v>
      </c>
      <c r="I22" s="45"/>
      <c r="J22" s="46">
        <v>466</v>
      </c>
      <c r="K22" s="47">
        <v>521</v>
      </c>
      <c r="L22" s="48">
        <v>537</v>
      </c>
      <c r="M22" s="49">
        <v>587</v>
      </c>
      <c r="N22" s="50">
        <v>585</v>
      </c>
      <c r="O22" s="50">
        <v>630</v>
      </c>
      <c r="P22" s="50">
        <v>645</v>
      </c>
      <c r="Q22" s="50">
        <v>674</v>
      </c>
      <c r="R22" s="50">
        <v>708</v>
      </c>
      <c r="S22" s="50">
        <v>655</v>
      </c>
      <c r="T22" s="50">
        <v>697</v>
      </c>
      <c r="U22" s="176">
        <v>749</v>
      </c>
      <c r="V22" s="187">
        <v>654</v>
      </c>
      <c r="W22" s="51">
        <v>609</v>
      </c>
      <c r="X22" s="51">
        <v>610</v>
      </c>
      <c r="Y22" s="51">
        <v>530</v>
      </c>
      <c r="Z22" s="51">
        <v>518</v>
      </c>
      <c r="AA22" s="188">
        <v>386</v>
      </c>
      <c r="AB22" s="188">
        <v>396</v>
      </c>
      <c r="AC22" s="188">
        <v>332</v>
      </c>
      <c r="AD22" s="188">
        <v>345</v>
      </c>
      <c r="AE22" s="189">
        <v>330</v>
      </c>
      <c r="AF22" s="243">
        <v>333</v>
      </c>
    </row>
    <row r="23" spans="1:32" ht="12" customHeight="1" x14ac:dyDescent="0.2">
      <c r="A23" s="244" t="s">
        <v>5</v>
      </c>
      <c r="B23" s="61">
        <f t="shared" ref="B23:H23" si="23">+B22/B55</f>
        <v>0.59967320261437906</v>
      </c>
      <c r="C23" s="61">
        <f t="shared" si="23"/>
        <v>0.61848739495798322</v>
      </c>
      <c r="D23" s="61">
        <f t="shared" si="23"/>
        <v>0.67412140575079871</v>
      </c>
      <c r="E23" s="61">
        <f t="shared" si="23"/>
        <v>0.66027874564459932</v>
      </c>
      <c r="F23" s="62">
        <f t="shared" si="23"/>
        <v>0.67284991568296793</v>
      </c>
      <c r="G23" s="62">
        <f t="shared" si="23"/>
        <v>0.71403812824956669</v>
      </c>
      <c r="H23" s="63">
        <f t="shared" si="23"/>
        <v>0.69296987087517936</v>
      </c>
      <c r="I23" s="55"/>
      <c r="J23" s="64">
        <f t="shared" ref="J23:AF23" si="24">+J22/J55</f>
        <v>0.69037037037037041</v>
      </c>
      <c r="K23" s="65">
        <f t="shared" si="24"/>
        <v>0.71467764060356653</v>
      </c>
      <c r="L23" s="66">
        <f t="shared" si="24"/>
        <v>0.75</v>
      </c>
      <c r="M23" s="67">
        <f t="shared" si="24"/>
        <v>0.6817653890824622</v>
      </c>
      <c r="N23" s="68">
        <f t="shared" si="24"/>
        <v>0.70737605804111248</v>
      </c>
      <c r="O23" s="68">
        <f t="shared" si="24"/>
        <v>0.76829268292682928</v>
      </c>
      <c r="P23" s="68">
        <f t="shared" si="24"/>
        <v>0.74480369515011546</v>
      </c>
      <c r="Q23" s="68">
        <f t="shared" si="24"/>
        <v>0.75560538116591924</v>
      </c>
      <c r="R23" s="68">
        <f t="shared" si="24"/>
        <v>0.75239107332624866</v>
      </c>
      <c r="S23" s="68">
        <f t="shared" si="24"/>
        <v>0.71350762527233114</v>
      </c>
      <c r="T23" s="68">
        <f t="shared" si="24"/>
        <v>0.76174863387978142</v>
      </c>
      <c r="U23" s="68">
        <f t="shared" si="24"/>
        <v>0.74974974974974973</v>
      </c>
      <c r="V23" s="67">
        <f t="shared" si="24"/>
        <v>0.74657534246575341</v>
      </c>
      <c r="W23" s="66">
        <f t="shared" si="24"/>
        <v>0.73373493975903614</v>
      </c>
      <c r="X23" s="66">
        <f t="shared" si="24"/>
        <v>0.73582629674306388</v>
      </c>
      <c r="Y23" s="66">
        <f t="shared" si="24"/>
        <v>0.70950468540829992</v>
      </c>
      <c r="Z23" s="66">
        <f t="shared" si="24"/>
        <v>0.74532374100719423</v>
      </c>
      <c r="AA23" s="66">
        <f t="shared" si="24"/>
        <v>0.706959706959707</v>
      </c>
      <c r="AB23" s="66">
        <f t="shared" si="24"/>
        <v>0.67576791808873715</v>
      </c>
      <c r="AC23" s="66">
        <f t="shared" si="24"/>
        <v>0.65098039215686276</v>
      </c>
      <c r="AD23" s="66">
        <f t="shared" si="24"/>
        <v>0.66218809980806137</v>
      </c>
      <c r="AE23" s="69">
        <f t="shared" si="24"/>
        <v>0.67209775967413443</v>
      </c>
      <c r="AF23" s="247">
        <f t="shared" si="24"/>
        <v>0.65422396856581533</v>
      </c>
    </row>
    <row r="24" spans="1:32" ht="12" customHeight="1" x14ac:dyDescent="0.2">
      <c r="A24" s="249" t="s">
        <v>9</v>
      </c>
      <c r="B24" s="89">
        <f t="shared" ref="B24:H24" si="25">+B22/B19</f>
        <v>0.75826446280991733</v>
      </c>
      <c r="C24" s="89">
        <f t="shared" si="25"/>
        <v>0.77310924369747902</v>
      </c>
      <c r="D24" s="89">
        <f t="shared" si="25"/>
        <v>0.77007299270072993</v>
      </c>
      <c r="E24" s="89">
        <f t="shared" si="25"/>
        <v>0.72053231939163498</v>
      </c>
      <c r="F24" s="90">
        <f t="shared" si="25"/>
        <v>0.7585551330798479</v>
      </c>
      <c r="G24" s="90">
        <f t="shared" si="25"/>
        <v>0.77009345794392525</v>
      </c>
      <c r="H24" s="91">
        <f t="shared" si="25"/>
        <v>0.71344165435745943</v>
      </c>
      <c r="I24" s="55"/>
      <c r="J24" s="92">
        <f t="shared" ref="J24:O24" si="26">+J22/J19</f>
        <v>0.64099037138927095</v>
      </c>
      <c r="K24" s="89">
        <f t="shared" si="26"/>
        <v>0.63381995133819946</v>
      </c>
      <c r="L24" s="93">
        <f t="shared" si="26"/>
        <v>0.60815402038505095</v>
      </c>
      <c r="M24" s="94">
        <f t="shared" si="26"/>
        <v>0.63118279569892477</v>
      </c>
      <c r="N24" s="95">
        <f t="shared" si="26"/>
        <v>0.61774023231256603</v>
      </c>
      <c r="O24" s="95">
        <f t="shared" si="26"/>
        <v>0.60057197330791234</v>
      </c>
      <c r="P24" s="95">
        <f t="shared" ref="P24:AE24" si="27">+P22/P19</f>
        <v>0.59944237918215615</v>
      </c>
      <c r="Q24" s="95">
        <f t="shared" si="27"/>
        <v>0.56829679595278249</v>
      </c>
      <c r="R24" s="91">
        <f t="shared" si="27"/>
        <v>0.57467532467532467</v>
      </c>
      <c r="S24" s="95">
        <f t="shared" si="27"/>
        <v>0.50814584949573316</v>
      </c>
      <c r="T24" s="95">
        <f t="shared" si="27"/>
        <v>0.58277591973244147</v>
      </c>
      <c r="U24" s="95">
        <f>+U22/U19</f>
        <v>0.58561376075058635</v>
      </c>
      <c r="V24" s="195">
        <f t="shared" ref="V24:AD24" si="28">+V22/V19</f>
        <v>0.56919060052219317</v>
      </c>
      <c r="W24" s="93">
        <f t="shared" si="28"/>
        <v>0.59068865179437435</v>
      </c>
      <c r="X24" s="93">
        <f t="shared" si="28"/>
        <v>0.59280855199222549</v>
      </c>
      <c r="Y24" s="93">
        <f t="shared" si="28"/>
        <v>0.57483731019522777</v>
      </c>
      <c r="Z24" s="93">
        <f t="shared" si="28"/>
        <v>0.578125</v>
      </c>
      <c r="AA24" s="196">
        <f t="shared" si="28"/>
        <v>0.5421348314606742</v>
      </c>
      <c r="AB24" s="196">
        <f t="shared" si="28"/>
        <v>0.54395604395604391</v>
      </c>
      <c r="AC24" s="196">
        <f t="shared" si="28"/>
        <v>0.55149501661129563</v>
      </c>
      <c r="AD24" s="196">
        <f t="shared" si="28"/>
        <v>0.56650246305418717</v>
      </c>
      <c r="AE24" s="197">
        <f t="shared" si="27"/>
        <v>0.58303886925795056</v>
      </c>
      <c r="AF24" s="250">
        <f t="shared" ref="AF24" si="29">+AF22/AF19</f>
        <v>0.5596638655462185</v>
      </c>
    </row>
    <row r="25" spans="1:32" ht="12" customHeight="1" x14ac:dyDescent="0.2">
      <c r="A25" s="252" t="s">
        <v>16</v>
      </c>
      <c r="B25" s="253"/>
      <c r="C25" s="253"/>
      <c r="D25" s="96"/>
      <c r="E25" s="96"/>
      <c r="F25" s="109"/>
      <c r="G25" s="32"/>
      <c r="H25" s="33"/>
      <c r="I25" s="55"/>
      <c r="J25" s="101"/>
      <c r="K25" s="102"/>
      <c r="L25" s="103"/>
      <c r="M25" s="110"/>
      <c r="N25" s="111"/>
      <c r="O25" s="111"/>
      <c r="P25" s="111"/>
      <c r="Q25" s="111"/>
      <c r="R25" s="111"/>
      <c r="S25" s="111"/>
      <c r="T25" s="111"/>
      <c r="U25" s="179"/>
      <c r="V25" s="198"/>
      <c r="W25" s="113"/>
      <c r="X25" s="113"/>
      <c r="Y25" s="113"/>
      <c r="Z25" s="113"/>
      <c r="AA25" s="107"/>
      <c r="AB25" s="107"/>
      <c r="AC25" s="107"/>
      <c r="AD25" s="107"/>
      <c r="AE25" s="170"/>
      <c r="AF25" s="251"/>
    </row>
    <row r="26" spans="1:32" ht="12" customHeight="1" x14ac:dyDescent="0.2">
      <c r="A26" s="242" t="s">
        <v>4</v>
      </c>
      <c r="B26" s="41">
        <v>284</v>
      </c>
      <c r="C26" s="41">
        <v>261</v>
      </c>
      <c r="D26" s="41">
        <v>289</v>
      </c>
      <c r="E26" s="41">
        <v>235</v>
      </c>
      <c r="F26" s="42">
        <v>235</v>
      </c>
      <c r="G26" s="43">
        <v>254</v>
      </c>
      <c r="H26" s="44">
        <v>247</v>
      </c>
      <c r="I26" s="45"/>
      <c r="J26" s="46">
        <v>207</v>
      </c>
      <c r="K26" s="47">
        <v>243</v>
      </c>
      <c r="L26" s="48">
        <v>242</v>
      </c>
      <c r="M26" s="49">
        <v>297</v>
      </c>
      <c r="N26" s="50">
        <v>293</v>
      </c>
      <c r="O26" s="50">
        <v>298</v>
      </c>
      <c r="P26" s="50">
        <v>285</v>
      </c>
      <c r="Q26" s="50">
        <v>346</v>
      </c>
      <c r="R26" s="50">
        <v>344</v>
      </c>
      <c r="S26" s="50">
        <v>320</v>
      </c>
      <c r="T26" s="50">
        <v>295</v>
      </c>
      <c r="U26" s="176">
        <v>278</v>
      </c>
      <c r="V26" s="187">
        <v>264</v>
      </c>
      <c r="W26" s="51">
        <v>255</v>
      </c>
      <c r="X26" s="51">
        <v>253</v>
      </c>
      <c r="Y26" s="51">
        <v>276</v>
      </c>
      <c r="Z26" s="51">
        <v>215</v>
      </c>
      <c r="AA26" s="188">
        <v>223</v>
      </c>
      <c r="AB26" s="188">
        <v>256</v>
      </c>
      <c r="AC26" s="188">
        <v>255</v>
      </c>
      <c r="AD26" s="188">
        <v>215</v>
      </c>
      <c r="AE26" s="189">
        <v>206</v>
      </c>
      <c r="AF26" s="243">
        <v>196</v>
      </c>
    </row>
    <row r="27" spans="1:32" ht="12" customHeight="1" x14ac:dyDescent="0.2">
      <c r="A27" s="244" t="s">
        <v>5</v>
      </c>
      <c r="B27" s="114">
        <f t="shared" ref="B27:H27" si="30">+B26/B53</f>
        <v>0.28891149542217703</v>
      </c>
      <c r="C27" s="114">
        <f t="shared" si="30"/>
        <v>0.25714285714285712</v>
      </c>
      <c r="D27" s="114">
        <f t="shared" si="30"/>
        <v>0.2644098810612992</v>
      </c>
      <c r="E27" s="114">
        <f t="shared" si="30"/>
        <v>0.22086466165413535</v>
      </c>
      <c r="F27" s="115">
        <f t="shared" si="30"/>
        <v>0.21779425393883226</v>
      </c>
      <c r="G27" s="115">
        <f t="shared" si="30"/>
        <v>0.23431734317343172</v>
      </c>
      <c r="H27" s="63">
        <f t="shared" si="30"/>
        <v>0.19649960222752585</v>
      </c>
      <c r="I27" s="116"/>
      <c r="J27" s="117">
        <f t="shared" ref="J27:AF27" si="31">+J26/J53</f>
        <v>0.15517241379310345</v>
      </c>
      <c r="K27" s="118">
        <f t="shared" si="31"/>
        <v>0.16441136671177267</v>
      </c>
      <c r="L27" s="119">
        <f t="shared" si="31"/>
        <v>0.15423836838750796</v>
      </c>
      <c r="M27" s="120">
        <f t="shared" si="31"/>
        <v>0.16291826659352715</v>
      </c>
      <c r="N27" s="121">
        <f t="shared" si="31"/>
        <v>0.16405375139977604</v>
      </c>
      <c r="O27" s="121">
        <f t="shared" si="31"/>
        <v>0.15709014232999474</v>
      </c>
      <c r="P27" s="121">
        <f t="shared" si="31"/>
        <v>0.14067127344521224</v>
      </c>
      <c r="Q27" s="121">
        <f t="shared" si="31"/>
        <v>0.15529622980251345</v>
      </c>
      <c r="R27" s="121">
        <f t="shared" si="31"/>
        <v>0.14351272423863162</v>
      </c>
      <c r="S27" s="121">
        <f t="shared" si="31"/>
        <v>0.12519561815336464</v>
      </c>
      <c r="T27" s="121">
        <f t="shared" si="31"/>
        <v>0.13234634365186182</v>
      </c>
      <c r="U27" s="121">
        <f t="shared" si="31"/>
        <v>0.12642110050022737</v>
      </c>
      <c r="V27" s="120">
        <f t="shared" si="31"/>
        <v>0.12915851272015655</v>
      </c>
      <c r="W27" s="119">
        <f t="shared" si="31"/>
        <v>0.13428120063191154</v>
      </c>
      <c r="X27" s="119">
        <f t="shared" si="31"/>
        <v>0.13074935400516796</v>
      </c>
      <c r="Y27" s="119">
        <f t="shared" si="31"/>
        <v>0.14806866952789699</v>
      </c>
      <c r="Z27" s="119">
        <f t="shared" si="31"/>
        <v>0.13093788063337394</v>
      </c>
      <c r="AA27" s="119">
        <f t="shared" si="31"/>
        <v>0.15838068181818182</v>
      </c>
      <c r="AB27" s="119">
        <f t="shared" si="31"/>
        <v>0.17032601463739189</v>
      </c>
      <c r="AC27" s="119">
        <f t="shared" si="31"/>
        <v>0.19216277317256972</v>
      </c>
      <c r="AD27" s="119">
        <f t="shared" si="31"/>
        <v>0.16783762685402029</v>
      </c>
      <c r="AE27" s="122">
        <f t="shared" si="31"/>
        <v>0.17340067340067339</v>
      </c>
      <c r="AF27" s="245">
        <f t="shared" si="31"/>
        <v>0.16091954022988506</v>
      </c>
    </row>
    <row r="28" spans="1:32" ht="12" customHeight="1" x14ac:dyDescent="0.2">
      <c r="A28" s="246" t="s">
        <v>6</v>
      </c>
      <c r="B28" s="123">
        <v>227</v>
      </c>
      <c r="C28" s="123">
        <v>201</v>
      </c>
      <c r="D28" s="79">
        <v>198</v>
      </c>
      <c r="E28" s="123">
        <v>163</v>
      </c>
      <c r="F28" s="80">
        <v>160</v>
      </c>
      <c r="G28" s="81">
        <v>159</v>
      </c>
      <c r="H28" s="82">
        <v>184</v>
      </c>
      <c r="I28" s="45"/>
      <c r="J28" s="46">
        <v>151</v>
      </c>
      <c r="K28" s="47">
        <v>182</v>
      </c>
      <c r="L28" s="48">
        <v>169</v>
      </c>
      <c r="M28" s="49">
        <v>222</v>
      </c>
      <c r="N28" s="50">
        <v>219</v>
      </c>
      <c r="O28" s="50">
        <v>198</v>
      </c>
      <c r="P28" s="50">
        <v>191</v>
      </c>
      <c r="Q28" s="50">
        <v>236</v>
      </c>
      <c r="R28" s="50">
        <v>213</v>
      </c>
      <c r="S28" s="50">
        <v>210</v>
      </c>
      <c r="T28" s="50">
        <v>182</v>
      </c>
      <c r="U28" s="176">
        <v>194</v>
      </c>
      <c r="V28" s="187">
        <v>193</v>
      </c>
      <c r="W28" s="51">
        <v>181</v>
      </c>
      <c r="X28" s="51">
        <v>170</v>
      </c>
      <c r="Y28" s="51">
        <v>169</v>
      </c>
      <c r="Z28" s="51">
        <v>131</v>
      </c>
      <c r="AA28" s="188">
        <v>142</v>
      </c>
      <c r="AB28" s="188">
        <v>172</v>
      </c>
      <c r="AC28" s="188">
        <v>155</v>
      </c>
      <c r="AD28" s="188">
        <v>153</v>
      </c>
      <c r="AE28" s="189">
        <v>137</v>
      </c>
      <c r="AF28" s="243">
        <v>132</v>
      </c>
    </row>
    <row r="29" spans="1:32" ht="12" customHeight="1" x14ac:dyDescent="0.2">
      <c r="A29" s="244" t="s">
        <v>5</v>
      </c>
      <c r="B29" s="61">
        <f t="shared" ref="B29:H29" si="32">+B28/B54</f>
        <v>0.27852760736196319</v>
      </c>
      <c r="C29" s="61">
        <f t="shared" si="32"/>
        <v>0.25219573400250939</v>
      </c>
      <c r="D29" s="61">
        <f t="shared" si="32"/>
        <v>0.23266745005875442</v>
      </c>
      <c r="E29" s="61">
        <f t="shared" si="32"/>
        <v>0.20606826801517067</v>
      </c>
      <c r="F29" s="62">
        <f t="shared" si="32"/>
        <v>0.2</v>
      </c>
      <c r="G29" s="62">
        <f t="shared" si="32"/>
        <v>0.20254777070063695</v>
      </c>
      <c r="H29" s="63">
        <f t="shared" si="32"/>
        <v>0.18235877106045589</v>
      </c>
      <c r="I29" s="55"/>
      <c r="J29" s="64">
        <f t="shared" ref="J29:AF29" si="33">+J28/J54</f>
        <v>0.14299242424242425</v>
      </c>
      <c r="K29" s="65">
        <f t="shared" si="33"/>
        <v>0.1552901023890785</v>
      </c>
      <c r="L29" s="66">
        <f t="shared" si="33"/>
        <v>0.13875205254515599</v>
      </c>
      <c r="M29" s="67">
        <f t="shared" si="33"/>
        <v>0.15834522111269614</v>
      </c>
      <c r="N29" s="68">
        <f t="shared" si="33"/>
        <v>0.15858073859522084</v>
      </c>
      <c r="O29" s="68">
        <f t="shared" si="33"/>
        <v>0.13836477987421383</v>
      </c>
      <c r="P29" s="68">
        <f t="shared" si="33"/>
        <v>0.12775919732441471</v>
      </c>
      <c r="Q29" s="68">
        <f t="shared" si="33"/>
        <v>0.14277071990320628</v>
      </c>
      <c r="R29" s="68">
        <f t="shared" si="33"/>
        <v>0.12716417910447761</v>
      </c>
      <c r="S29" s="68">
        <f t="shared" si="33"/>
        <v>0.11705685618729098</v>
      </c>
      <c r="T29" s="68">
        <f t="shared" si="33"/>
        <v>0.11396368190356919</v>
      </c>
      <c r="U29" s="68">
        <f t="shared" si="33"/>
        <v>0.11239860950173812</v>
      </c>
      <c r="V29" s="67">
        <f t="shared" si="33"/>
        <v>0.12316528398213146</v>
      </c>
      <c r="W29" s="66">
        <f t="shared" si="33"/>
        <v>0.12773465067043049</v>
      </c>
      <c r="X29" s="66">
        <f t="shared" si="33"/>
        <v>0.11954992967651196</v>
      </c>
      <c r="Y29" s="66">
        <f t="shared" si="33"/>
        <v>0.12980030721966207</v>
      </c>
      <c r="Z29" s="66">
        <f t="shared" si="33"/>
        <v>0.10746513535684987</v>
      </c>
      <c r="AA29" s="66">
        <f t="shared" si="33"/>
        <v>0.13976377952755906</v>
      </c>
      <c r="AB29" s="66">
        <f t="shared" si="33"/>
        <v>0.15881809787626963</v>
      </c>
      <c r="AC29" s="66">
        <f t="shared" si="33"/>
        <v>0.16559829059829059</v>
      </c>
      <c r="AD29" s="66">
        <f t="shared" si="33"/>
        <v>0.16398713826366559</v>
      </c>
      <c r="AE29" s="69">
        <f t="shared" si="33"/>
        <v>0.16136631330977622</v>
      </c>
      <c r="AF29" s="247">
        <f t="shared" si="33"/>
        <v>0.15</v>
      </c>
    </row>
    <row r="30" spans="1:32" ht="12" customHeight="1" x14ac:dyDescent="0.2">
      <c r="A30" s="248" t="s">
        <v>7</v>
      </c>
      <c r="B30" s="70">
        <f t="shared" ref="B30:H30" si="34">+B28/B26</f>
        <v>0.79929577464788737</v>
      </c>
      <c r="C30" s="70">
        <f t="shared" si="34"/>
        <v>0.77011494252873558</v>
      </c>
      <c r="D30" s="70">
        <f t="shared" si="34"/>
        <v>0.68512110726643594</v>
      </c>
      <c r="E30" s="70">
        <f t="shared" si="34"/>
        <v>0.69361702127659575</v>
      </c>
      <c r="F30" s="124">
        <f t="shared" si="34"/>
        <v>0.68085106382978722</v>
      </c>
      <c r="G30" s="124">
        <f t="shared" si="34"/>
        <v>0.62598425196850394</v>
      </c>
      <c r="H30" s="78">
        <f t="shared" si="34"/>
        <v>0.74493927125506076</v>
      </c>
      <c r="I30" s="55"/>
      <c r="J30" s="74">
        <f t="shared" ref="J30:O30" si="35">+J28/J26</f>
        <v>0.72946859903381644</v>
      </c>
      <c r="K30" s="70">
        <f t="shared" si="35"/>
        <v>0.74897119341563789</v>
      </c>
      <c r="L30" s="75">
        <f t="shared" si="35"/>
        <v>0.69834710743801653</v>
      </c>
      <c r="M30" s="76">
        <f t="shared" si="35"/>
        <v>0.74747474747474751</v>
      </c>
      <c r="N30" s="77">
        <f t="shared" si="35"/>
        <v>0.74744027303754268</v>
      </c>
      <c r="O30" s="77">
        <f t="shared" si="35"/>
        <v>0.66442953020134232</v>
      </c>
      <c r="P30" s="77">
        <f t="shared" ref="P30:AE30" si="36">+P28/P26</f>
        <v>0.6701754385964912</v>
      </c>
      <c r="Q30" s="77">
        <f t="shared" si="36"/>
        <v>0.68208092485549132</v>
      </c>
      <c r="R30" s="78">
        <f t="shared" si="36"/>
        <v>0.6191860465116279</v>
      </c>
      <c r="S30" s="77">
        <f t="shared" si="36"/>
        <v>0.65625</v>
      </c>
      <c r="T30" s="77">
        <f t="shared" si="36"/>
        <v>0.61694915254237293</v>
      </c>
      <c r="U30" s="180">
        <f>+U28/U26</f>
        <v>0.69784172661870503</v>
      </c>
      <c r="V30" s="191">
        <f t="shared" ref="V30:AD30" si="37">+V28/V26</f>
        <v>0.73106060606060608</v>
      </c>
      <c r="W30" s="125">
        <f t="shared" si="37"/>
        <v>0.70980392156862748</v>
      </c>
      <c r="X30" s="125">
        <f t="shared" si="37"/>
        <v>0.67193675889328064</v>
      </c>
      <c r="Y30" s="125">
        <f t="shared" si="37"/>
        <v>0.6123188405797102</v>
      </c>
      <c r="Z30" s="125">
        <f t="shared" si="37"/>
        <v>0.6093023255813953</v>
      </c>
      <c r="AA30" s="190">
        <f t="shared" si="37"/>
        <v>0.63677130044843044</v>
      </c>
      <c r="AB30" s="190">
        <f t="shared" si="37"/>
        <v>0.671875</v>
      </c>
      <c r="AC30" s="190">
        <f t="shared" si="37"/>
        <v>0.60784313725490191</v>
      </c>
      <c r="AD30" s="190">
        <f t="shared" si="37"/>
        <v>0.71162790697674416</v>
      </c>
      <c r="AE30" s="192">
        <f t="shared" si="36"/>
        <v>0.66504854368932043</v>
      </c>
      <c r="AF30" s="216">
        <f t="shared" ref="AF30" si="38">+AF28/AF26</f>
        <v>0.67346938775510201</v>
      </c>
    </row>
    <row r="31" spans="1:32" ht="12" customHeight="1" x14ac:dyDescent="0.2">
      <c r="A31" s="242" t="s">
        <v>8</v>
      </c>
      <c r="B31" s="41">
        <v>145</v>
      </c>
      <c r="C31" s="41">
        <v>116</v>
      </c>
      <c r="D31" s="41">
        <v>110</v>
      </c>
      <c r="E31" s="41">
        <v>103</v>
      </c>
      <c r="F31" s="42">
        <v>97</v>
      </c>
      <c r="G31" s="43">
        <v>91</v>
      </c>
      <c r="H31" s="44">
        <v>94</v>
      </c>
      <c r="I31" s="45"/>
      <c r="J31" s="46">
        <v>77</v>
      </c>
      <c r="K31" s="47">
        <v>89</v>
      </c>
      <c r="L31" s="48">
        <v>66</v>
      </c>
      <c r="M31" s="49">
        <v>92</v>
      </c>
      <c r="N31" s="50">
        <v>96</v>
      </c>
      <c r="O31" s="50">
        <v>67</v>
      </c>
      <c r="P31" s="50">
        <v>72</v>
      </c>
      <c r="Q31" s="50">
        <v>73</v>
      </c>
      <c r="R31" s="50">
        <v>83</v>
      </c>
      <c r="S31" s="50">
        <v>56</v>
      </c>
      <c r="T31" s="50">
        <v>68</v>
      </c>
      <c r="U31" s="176">
        <v>72</v>
      </c>
      <c r="V31" s="187">
        <v>67</v>
      </c>
      <c r="W31" s="51">
        <v>74</v>
      </c>
      <c r="X31" s="51">
        <v>80</v>
      </c>
      <c r="Y31" s="51">
        <v>86</v>
      </c>
      <c r="Z31" s="51">
        <v>49</v>
      </c>
      <c r="AA31" s="188">
        <v>71</v>
      </c>
      <c r="AB31" s="188">
        <v>59</v>
      </c>
      <c r="AC31" s="188">
        <v>65</v>
      </c>
      <c r="AD31" s="188">
        <v>59</v>
      </c>
      <c r="AE31" s="189">
        <v>72</v>
      </c>
      <c r="AF31" s="243">
        <v>66</v>
      </c>
    </row>
    <row r="32" spans="1:32" ht="12" customHeight="1" x14ac:dyDescent="0.2">
      <c r="A32" s="244" t="s">
        <v>5</v>
      </c>
      <c r="B32" s="61">
        <f t="shared" ref="B32:H32" si="39">+B31/B55</f>
        <v>0.23692810457516339</v>
      </c>
      <c r="C32" s="61">
        <f t="shared" si="39"/>
        <v>0.19495798319327731</v>
      </c>
      <c r="D32" s="61">
        <f t="shared" si="39"/>
        <v>0.1757188498402556</v>
      </c>
      <c r="E32" s="61">
        <f t="shared" si="39"/>
        <v>0.17944250871080139</v>
      </c>
      <c r="F32" s="62">
        <f t="shared" si="39"/>
        <v>0.16357504215851601</v>
      </c>
      <c r="G32" s="62">
        <f t="shared" si="39"/>
        <v>0.15771230502599654</v>
      </c>
      <c r="H32" s="63">
        <f t="shared" si="39"/>
        <v>0.13486370157819225</v>
      </c>
      <c r="I32" s="55"/>
      <c r="J32" s="64">
        <f t="shared" ref="J32:AF32" si="40">+J31/J55</f>
        <v>0.11407407407407408</v>
      </c>
      <c r="K32" s="65">
        <f t="shared" si="40"/>
        <v>0.12208504801097393</v>
      </c>
      <c r="L32" s="66">
        <f t="shared" si="40"/>
        <v>9.217877094972067E-2</v>
      </c>
      <c r="M32" s="67">
        <f t="shared" si="40"/>
        <v>0.10685249709639953</v>
      </c>
      <c r="N32" s="68">
        <f t="shared" si="40"/>
        <v>0.11608222490931076</v>
      </c>
      <c r="O32" s="68">
        <f t="shared" si="40"/>
        <v>8.1707317073170735E-2</v>
      </c>
      <c r="P32" s="68">
        <f t="shared" si="40"/>
        <v>8.3140877598152418E-2</v>
      </c>
      <c r="Q32" s="68">
        <f t="shared" si="40"/>
        <v>8.1838565022421525E-2</v>
      </c>
      <c r="R32" s="68">
        <f t="shared" si="40"/>
        <v>8.8204038257173226E-2</v>
      </c>
      <c r="S32" s="68">
        <f t="shared" si="40"/>
        <v>6.1002178649237473E-2</v>
      </c>
      <c r="T32" s="68">
        <f t="shared" si="40"/>
        <v>7.4316939890710379E-2</v>
      </c>
      <c r="U32" s="68">
        <f t="shared" si="40"/>
        <v>7.2072072072072071E-2</v>
      </c>
      <c r="V32" s="67">
        <f t="shared" si="40"/>
        <v>7.6484018264840178E-2</v>
      </c>
      <c r="W32" s="66">
        <f t="shared" si="40"/>
        <v>8.91566265060241E-2</v>
      </c>
      <c r="X32" s="66">
        <f t="shared" si="40"/>
        <v>9.6501809408926414E-2</v>
      </c>
      <c r="Y32" s="66">
        <f t="shared" si="40"/>
        <v>0.11512717536813923</v>
      </c>
      <c r="Z32" s="66">
        <f t="shared" si="40"/>
        <v>7.0503597122302156E-2</v>
      </c>
      <c r="AA32" s="66">
        <f t="shared" si="40"/>
        <v>0.13003663003663005</v>
      </c>
      <c r="AB32" s="132">
        <f t="shared" si="40"/>
        <v>0.10068259385665529</v>
      </c>
      <c r="AC32" s="132">
        <f t="shared" si="40"/>
        <v>0.12745098039215685</v>
      </c>
      <c r="AD32" s="132">
        <f t="shared" si="40"/>
        <v>0.11324376199616124</v>
      </c>
      <c r="AE32" s="133">
        <f t="shared" si="40"/>
        <v>0.14663951120162932</v>
      </c>
      <c r="AF32" s="254">
        <f t="shared" si="40"/>
        <v>0.12966601178781925</v>
      </c>
    </row>
    <row r="33" spans="1:32" ht="12" customHeight="1" x14ac:dyDescent="0.2">
      <c r="A33" s="249" t="s">
        <v>9</v>
      </c>
      <c r="B33" s="71">
        <f t="shared" ref="B33:H33" si="41">+B31/B28</f>
        <v>0.63876651982378851</v>
      </c>
      <c r="C33" s="71">
        <f t="shared" si="41"/>
        <v>0.57711442786069655</v>
      </c>
      <c r="D33" s="71">
        <f t="shared" si="41"/>
        <v>0.55555555555555558</v>
      </c>
      <c r="E33" s="71">
        <f t="shared" si="41"/>
        <v>0.63190184049079756</v>
      </c>
      <c r="F33" s="72">
        <f t="shared" si="41"/>
        <v>0.60624999999999996</v>
      </c>
      <c r="G33" s="72">
        <f t="shared" si="41"/>
        <v>0.57232704402515722</v>
      </c>
      <c r="H33" s="73">
        <f t="shared" si="41"/>
        <v>0.51086956521739135</v>
      </c>
      <c r="I33" s="55"/>
      <c r="J33" s="92">
        <f t="shared" ref="J33:O33" si="42">+J31/J28</f>
        <v>0.50993377483443714</v>
      </c>
      <c r="K33" s="89">
        <f t="shared" si="42"/>
        <v>0.48901098901098899</v>
      </c>
      <c r="L33" s="93">
        <f t="shared" si="42"/>
        <v>0.39053254437869822</v>
      </c>
      <c r="M33" s="94">
        <f t="shared" si="42"/>
        <v>0.4144144144144144</v>
      </c>
      <c r="N33" s="95">
        <f t="shared" si="42"/>
        <v>0.43835616438356162</v>
      </c>
      <c r="O33" s="95">
        <f t="shared" si="42"/>
        <v>0.3383838383838384</v>
      </c>
      <c r="P33" s="95">
        <f t="shared" ref="P33:AE33" si="43">+P31/P28</f>
        <v>0.37696335078534032</v>
      </c>
      <c r="Q33" s="95">
        <f t="shared" si="43"/>
        <v>0.30932203389830509</v>
      </c>
      <c r="R33" s="91">
        <f t="shared" si="43"/>
        <v>0.38967136150234744</v>
      </c>
      <c r="S33" s="95">
        <f t="shared" si="43"/>
        <v>0.26666666666666666</v>
      </c>
      <c r="T33" s="95">
        <f t="shared" si="43"/>
        <v>0.37362637362637363</v>
      </c>
      <c r="U33" s="95">
        <f>+U31/U28</f>
        <v>0.37113402061855671</v>
      </c>
      <c r="V33" s="194">
        <f t="shared" ref="V33:AD33" si="44">+V31/V28</f>
        <v>0.34715025906735753</v>
      </c>
      <c r="W33" s="93">
        <f t="shared" si="44"/>
        <v>0.40883977900552487</v>
      </c>
      <c r="X33" s="93">
        <f t="shared" si="44"/>
        <v>0.47058823529411764</v>
      </c>
      <c r="Y33" s="93">
        <f t="shared" si="44"/>
        <v>0.50887573964497046</v>
      </c>
      <c r="Z33" s="93">
        <f t="shared" si="44"/>
        <v>0.37404580152671757</v>
      </c>
      <c r="AA33" s="193">
        <f t="shared" si="44"/>
        <v>0.5</v>
      </c>
      <c r="AB33" s="193">
        <f t="shared" si="44"/>
        <v>0.34302325581395349</v>
      </c>
      <c r="AC33" s="193">
        <f t="shared" si="44"/>
        <v>0.41935483870967744</v>
      </c>
      <c r="AD33" s="193">
        <f t="shared" si="44"/>
        <v>0.38562091503267976</v>
      </c>
      <c r="AE33" s="199">
        <f t="shared" si="43"/>
        <v>0.52554744525547448</v>
      </c>
      <c r="AF33" s="221">
        <f t="shared" ref="AF33" si="45">+AF31/AF28</f>
        <v>0.5</v>
      </c>
    </row>
    <row r="34" spans="1:32" ht="12" customHeight="1" x14ac:dyDescent="0.2">
      <c r="A34" s="240" t="s">
        <v>19</v>
      </c>
      <c r="B34" s="126"/>
      <c r="C34" s="126"/>
      <c r="D34" s="127"/>
      <c r="E34" s="128"/>
      <c r="F34" s="129"/>
      <c r="G34" s="129"/>
      <c r="H34" s="130"/>
      <c r="I34" s="55"/>
      <c r="J34" s="101"/>
      <c r="K34" s="102"/>
      <c r="L34" s="103"/>
      <c r="M34" s="110"/>
      <c r="N34" s="111"/>
      <c r="O34" s="111"/>
      <c r="P34" s="111"/>
      <c r="Q34" s="111"/>
      <c r="R34" s="111"/>
      <c r="S34" s="111"/>
      <c r="T34" s="111"/>
      <c r="U34" s="179"/>
      <c r="V34" s="200"/>
      <c r="W34" s="113"/>
      <c r="X34" s="113"/>
      <c r="Y34" s="113"/>
      <c r="Z34" s="113"/>
      <c r="AA34" s="113"/>
      <c r="AB34" s="113"/>
      <c r="AC34" s="113"/>
      <c r="AD34" s="113"/>
      <c r="AE34" s="171"/>
      <c r="AF34" s="255"/>
    </row>
    <row r="35" spans="1:32" ht="12" customHeight="1" x14ac:dyDescent="0.2">
      <c r="A35" s="242" t="s">
        <v>4</v>
      </c>
      <c r="B35" s="41">
        <v>11</v>
      </c>
      <c r="C35" s="41">
        <v>22</v>
      </c>
      <c r="D35" s="41">
        <v>9</v>
      </c>
      <c r="E35" s="41">
        <v>6</v>
      </c>
      <c r="F35" s="42">
        <v>18</v>
      </c>
      <c r="G35" s="43">
        <v>11</v>
      </c>
      <c r="H35" s="44">
        <v>37</v>
      </c>
      <c r="I35" s="45"/>
      <c r="J35" s="46">
        <v>17</v>
      </c>
      <c r="K35" s="47">
        <v>33</v>
      </c>
      <c r="L35" s="48">
        <v>45</v>
      </c>
      <c r="M35" s="49">
        <v>57</v>
      </c>
      <c r="N35" s="50">
        <v>66</v>
      </c>
      <c r="O35" s="50">
        <v>61</v>
      </c>
      <c r="P35" s="50">
        <v>71</v>
      </c>
      <c r="Q35" s="50">
        <v>63</v>
      </c>
      <c r="R35" s="50">
        <v>75</v>
      </c>
      <c r="S35" s="50">
        <v>94</v>
      </c>
      <c r="T35" s="50">
        <v>71</v>
      </c>
      <c r="U35" s="176">
        <v>74</v>
      </c>
      <c r="V35" s="187">
        <v>94</v>
      </c>
      <c r="W35" s="51">
        <v>94</v>
      </c>
      <c r="X35" s="51">
        <v>142</v>
      </c>
      <c r="Y35" s="51">
        <v>144</v>
      </c>
      <c r="Z35" s="51">
        <v>62</v>
      </c>
      <c r="AA35" s="188">
        <v>59</v>
      </c>
      <c r="AB35" s="188">
        <v>112</v>
      </c>
      <c r="AC35" s="188">
        <v>73</v>
      </c>
      <c r="AD35" s="188">
        <v>92</v>
      </c>
      <c r="AE35" s="189">
        <v>80</v>
      </c>
      <c r="AF35" s="243">
        <v>56</v>
      </c>
    </row>
    <row r="36" spans="1:32" ht="12" customHeight="1" x14ac:dyDescent="0.2">
      <c r="A36" s="256" t="s">
        <v>5</v>
      </c>
      <c r="B36" s="131">
        <f t="shared" ref="B36:H36" si="46">+B35/B53</f>
        <v>1.1190233977619531E-2</v>
      </c>
      <c r="C36" s="131">
        <f t="shared" si="46"/>
        <v>2.167487684729064E-2</v>
      </c>
      <c r="D36" s="61">
        <f t="shared" si="46"/>
        <v>8.2342177493138144E-3</v>
      </c>
      <c r="E36" s="61">
        <f t="shared" si="46"/>
        <v>5.6390977443609019E-3</v>
      </c>
      <c r="F36" s="62">
        <f t="shared" si="46"/>
        <v>1.6682113067655237E-2</v>
      </c>
      <c r="G36" s="62">
        <f t="shared" si="46"/>
        <v>1.014760147601476E-2</v>
      </c>
      <c r="H36" s="63">
        <f t="shared" si="46"/>
        <v>2.94351630867144E-2</v>
      </c>
      <c r="I36" s="55"/>
      <c r="J36" s="117">
        <f t="shared" ref="J36:AF36" si="47">+J35/J53</f>
        <v>1.2743628185907047E-2</v>
      </c>
      <c r="K36" s="118">
        <f t="shared" si="47"/>
        <v>2.2327469553450607E-2</v>
      </c>
      <c r="L36" s="119">
        <f t="shared" si="47"/>
        <v>2.8680688336520075E-2</v>
      </c>
      <c r="M36" s="120">
        <f t="shared" si="47"/>
        <v>3.1267142073505214E-2</v>
      </c>
      <c r="N36" s="121">
        <f t="shared" si="47"/>
        <v>3.6954087346024636E-2</v>
      </c>
      <c r="O36" s="121">
        <f t="shared" si="47"/>
        <v>3.2156035846072746E-2</v>
      </c>
      <c r="P36" s="121">
        <f t="shared" si="47"/>
        <v>3.504442250740375E-2</v>
      </c>
      <c r="Q36" s="121">
        <f t="shared" si="47"/>
        <v>2.8276481149012569E-2</v>
      </c>
      <c r="R36" s="121">
        <f t="shared" si="47"/>
        <v>3.1289111389236547E-2</v>
      </c>
      <c r="S36" s="121">
        <f t="shared" si="47"/>
        <v>3.6776212832550864E-2</v>
      </c>
      <c r="T36" s="121">
        <f t="shared" si="47"/>
        <v>3.1852848811126065E-2</v>
      </c>
      <c r="U36" s="121">
        <f t="shared" si="47"/>
        <v>3.3651659845384263E-2</v>
      </c>
      <c r="V36" s="120">
        <f t="shared" si="47"/>
        <v>4.5988258317025438E-2</v>
      </c>
      <c r="W36" s="119">
        <f t="shared" si="47"/>
        <v>4.9499736703528176E-2</v>
      </c>
      <c r="X36" s="119">
        <f t="shared" si="47"/>
        <v>7.3385012919896644E-2</v>
      </c>
      <c r="Y36" s="119">
        <f t="shared" si="47"/>
        <v>7.7253218884120178E-2</v>
      </c>
      <c r="Z36" s="119">
        <f t="shared" si="47"/>
        <v>3.7758830694275276E-2</v>
      </c>
      <c r="AA36" s="119">
        <f t="shared" si="47"/>
        <v>4.1903409090909088E-2</v>
      </c>
      <c r="AB36" s="140">
        <f t="shared" si="47"/>
        <v>7.4517631403858947E-2</v>
      </c>
      <c r="AC36" s="140">
        <f t="shared" si="47"/>
        <v>5.5011303692539565E-2</v>
      </c>
      <c r="AD36" s="140">
        <f t="shared" si="47"/>
        <v>7.1818891491022635E-2</v>
      </c>
      <c r="AE36" s="201">
        <f t="shared" si="47"/>
        <v>6.7340067340067339E-2</v>
      </c>
      <c r="AF36" s="257">
        <f t="shared" si="47"/>
        <v>4.5977011494252873E-2</v>
      </c>
    </row>
    <row r="37" spans="1:32" ht="12" customHeight="1" x14ac:dyDescent="0.2">
      <c r="A37" s="242" t="s">
        <v>6</v>
      </c>
      <c r="B37" s="258">
        <v>9</v>
      </c>
      <c r="C37" s="258">
        <v>10</v>
      </c>
      <c r="D37" s="79">
        <v>5</v>
      </c>
      <c r="E37" s="79">
        <v>2</v>
      </c>
      <c r="F37" s="80">
        <v>13</v>
      </c>
      <c r="G37" s="81">
        <v>3</v>
      </c>
      <c r="H37" s="82">
        <v>19</v>
      </c>
      <c r="I37" s="108"/>
      <c r="J37" s="46">
        <v>7</v>
      </c>
      <c r="K37" s="47">
        <v>19</v>
      </c>
      <c r="L37" s="48">
        <v>23</v>
      </c>
      <c r="M37" s="49">
        <v>37</v>
      </c>
      <c r="N37" s="50">
        <v>50</v>
      </c>
      <c r="O37" s="50">
        <v>43</v>
      </c>
      <c r="P37" s="50">
        <v>47</v>
      </c>
      <c r="Q37" s="50">
        <v>41</v>
      </c>
      <c r="R37" s="50">
        <v>43</v>
      </c>
      <c r="S37" s="50">
        <v>74</v>
      </c>
      <c r="T37" s="50">
        <v>50</v>
      </c>
      <c r="U37" s="176">
        <v>44</v>
      </c>
      <c r="V37" s="187">
        <v>65</v>
      </c>
      <c r="W37" s="51">
        <v>52</v>
      </c>
      <c r="X37" s="51">
        <v>64</v>
      </c>
      <c r="Y37" s="51">
        <v>49</v>
      </c>
      <c r="Z37" s="51">
        <v>46</v>
      </c>
      <c r="AA37" s="188">
        <v>36</v>
      </c>
      <c r="AB37" s="188">
        <v>83</v>
      </c>
      <c r="AC37" s="188">
        <v>50</v>
      </c>
      <c r="AD37" s="188">
        <v>42</v>
      </c>
      <c r="AE37" s="189">
        <v>45</v>
      </c>
      <c r="AF37" s="243">
        <v>33</v>
      </c>
    </row>
    <row r="38" spans="1:32" ht="12" customHeight="1" x14ac:dyDescent="0.2">
      <c r="A38" s="244" t="s">
        <v>5</v>
      </c>
      <c r="B38" s="61">
        <f t="shared" ref="B38:H38" si="48">+B37/B54</f>
        <v>1.1042944785276074E-2</v>
      </c>
      <c r="C38" s="61">
        <f t="shared" si="48"/>
        <v>1.2547051442910916E-2</v>
      </c>
      <c r="D38" s="61">
        <f t="shared" si="48"/>
        <v>5.8754406580493537E-3</v>
      </c>
      <c r="E38" s="61">
        <f t="shared" si="48"/>
        <v>2.5284450063211127E-3</v>
      </c>
      <c r="F38" s="62">
        <f t="shared" si="48"/>
        <v>1.6250000000000001E-2</v>
      </c>
      <c r="G38" s="62">
        <f t="shared" si="48"/>
        <v>3.821656050955414E-3</v>
      </c>
      <c r="H38" s="63">
        <f t="shared" si="48"/>
        <v>1.8830525272547076E-2</v>
      </c>
      <c r="I38" s="55"/>
      <c r="J38" s="64">
        <f t="shared" ref="J38:AF38" si="49">+J37/J54</f>
        <v>6.628787878787879E-3</v>
      </c>
      <c r="K38" s="65">
        <f t="shared" si="49"/>
        <v>1.6211604095563138E-2</v>
      </c>
      <c r="L38" s="66">
        <f t="shared" si="49"/>
        <v>1.8883415435139574E-2</v>
      </c>
      <c r="M38" s="67">
        <f t="shared" si="49"/>
        <v>2.6390870185449358E-2</v>
      </c>
      <c r="N38" s="68">
        <f t="shared" si="49"/>
        <v>3.6205648081100654E-2</v>
      </c>
      <c r="O38" s="68">
        <f t="shared" si="49"/>
        <v>3.004891684136967E-2</v>
      </c>
      <c r="P38" s="68">
        <f t="shared" si="49"/>
        <v>3.1438127090301006E-2</v>
      </c>
      <c r="Q38" s="68">
        <f t="shared" si="49"/>
        <v>2.4803387779794312E-2</v>
      </c>
      <c r="R38" s="68">
        <f t="shared" si="49"/>
        <v>2.5671641791044777E-2</v>
      </c>
      <c r="S38" s="68">
        <f t="shared" si="49"/>
        <v>4.1248606465997768E-2</v>
      </c>
      <c r="T38" s="68">
        <f t="shared" si="49"/>
        <v>3.1308703819661866E-2</v>
      </c>
      <c r="U38" s="68">
        <f t="shared" si="49"/>
        <v>2.5492468134414831E-2</v>
      </c>
      <c r="V38" s="67">
        <f t="shared" si="49"/>
        <v>4.1480536056158264E-2</v>
      </c>
      <c r="W38" s="66">
        <f t="shared" si="49"/>
        <v>3.669724770642202E-2</v>
      </c>
      <c r="X38" s="66">
        <f t="shared" si="49"/>
        <v>4.5007032348804502E-2</v>
      </c>
      <c r="Y38" s="132">
        <f t="shared" si="49"/>
        <v>3.7634408602150539E-2</v>
      </c>
      <c r="Z38" s="132">
        <f t="shared" si="49"/>
        <v>3.7735849056603772E-2</v>
      </c>
      <c r="AA38" s="66">
        <f t="shared" si="49"/>
        <v>3.5433070866141732E-2</v>
      </c>
      <c r="AB38" s="132">
        <f t="shared" si="49"/>
        <v>7.663896583564174E-2</v>
      </c>
      <c r="AC38" s="132">
        <f t="shared" si="49"/>
        <v>5.3418803418803416E-2</v>
      </c>
      <c r="AD38" s="132">
        <f t="shared" si="49"/>
        <v>4.5016077170418008E-2</v>
      </c>
      <c r="AE38" s="133">
        <f t="shared" si="49"/>
        <v>5.3003533568904596E-2</v>
      </c>
      <c r="AF38" s="254">
        <f t="shared" si="49"/>
        <v>3.7499999999999999E-2</v>
      </c>
    </row>
    <row r="39" spans="1:32" ht="12" customHeight="1" x14ac:dyDescent="0.2">
      <c r="A39" s="248" t="s">
        <v>7</v>
      </c>
      <c r="B39" s="70">
        <f t="shared" ref="B39:H39" si="50">+B37/B35</f>
        <v>0.81818181818181823</v>
      </c>
      <c r="C39" s="70">
        <f t="shared" si="50"/>
        <v>0.45454545454545453</v>
      </c>
      <c r="D39" s="70">
        <f t="shared" si="50"/>
        <v>0.55555555555555558</v>
      </c>
      <c r="E39" s="70">
        <f t="shared" si="50"/>
        <v>0.33333333333333331</v>
      </c>
      <c r="F39" s="124">
        <f t="shared" si="50"/>
        <v>0.72222222222222221</v>
      </c>
      <c r="G39" s="124">
        <f t="shared" si="50"/>
        <v>0.27272727272727271</v>
      </c>
      <c r="H39" s="78">
        <f t="shared" si="50"/>
        <v>0.51351351351351349</v>
      </c>
      <c r="I39" s="55"/>
      <c r="J39" s="74">
        <f t="shared" ref="J39:O39" si="51">+J37/J35</f>
        <v>0.41176470588235292</v>
      </c>
      <c r="K39" s="70">
        <f t="shared" si="51"/>
        <v>0.5757575757575758</v>
      </c>
      <c r="L39" s="75">
        <f t="shared" si="51"/>
        <v>0.51111111111111107</v>
      </c>
      <c r="M39" s="76">
        <f t="shared" si="51"/>
        <v>0.64912280701754388</v>
      </c>
      <c r="N39" s="77">
        <f t="shared" si="51"/>
        <v>0.75757575757575757</v>
      </c>
      <c r="O39" s="77">
        <f t="shared" si="51"/>
        <v>0.70491803278688525</v>
      </c>
      <c r="P39" s="77">
        <f t="shared" ref="P39:AE39" si="52">+P37/P35</f>
        <v>0.6619718309859155</v>
      </c>
      <c r="Q39" s="77">
        <f t="shared" si="52"/>
        <v>0.65079365079365081</v>
      </c>
      <c r="R39" s="78">
        <f t="shared" si="52"/>
        <v>0.57333333333333336</v>
      </c>
      <c r="S39" s="77">
        <f t="shared" si="52"/>
        <v>0.78723404255319152</v>
      </c>
      <c r="T39" s="77">
        <f t="shared" si="52"/>
        <v>0.70422535211267601</v>
      </c>
      <c r="U39" s="77">
        <f>+U37/U35</f>
        <v>0.59459459459459463</v>
      </c>
      <c r="V39" s="191">
        <f t="shared" ref="V39:AD39" si="53">+V37/V35</f>
        <v>0.69148936170212771</v>
      </c>
      <c r="W39" s="75">
        <f t="shared" si="53"/>
        <v>0.55319148936170215</v>
      </c>
      <c r="X39" s="75">
        <f>+X37/X35</f>
        <v>0.45070422535211269</v>
      </c>
      <c r="Y39" s="75">
        <f t="shared" si="53"/>
        <v>0.34027777777777779</v>
      </c>
      <c r="Z39" s="75">
        <f t="shared" si="53"/>
        <v>0.74193548387096775</v>
      </c>
      <c r="AA39" s="190">
        <f t="shared" si="53"/>
        <v>0.61016949152542377</v>
      </c>
      <c r="AB39" s="190">
        <f t="shared" si="53"/>
        <v>0.7410714285714286</v>
      </c>
      <c r="AC39" s="190">
        <f t="shared" si="53"/>
        <v>0.68493150684931503</v>
      </c>
      <c r="AD39" s="190">
        <f t="shared" si="53"/>
        <v>0.45652173913043476</v>
      </c>
      <c r="AE39" s="192">
        <f t="shared" si="52"/>
        <v>0.5625</v>
      </c>
      <c r="AF39" s="216">
        <f t="shared" ref="AF39" si="54">+AF37/AF35</f>
        <v>0.5892857142857143</v>
      </c>
    </row>
    <row r="40" spans="1:32" ht="12" customHeight="1" x14ac:dyDescent="0.2">
      <c r="A40" s="242" t="s">
        <v>8</v>
      </c>
      <c r="B40" s="41">
        <v>9</v>
      </c>
      <c r="C40" s="41">
        <v>9</v>
      </c>
      <c r="D40" s="41">
        <v>3</v>
      </c>
      <c r="E40" s="41">
        <v>2</v>
      </c>
      <c r="F40" s="42">
        <v>6</v>
      </c>
      <c r="G40" s="43">
        <v>1</v>
      </c>
      <c r="H40" s="44">
        <v>15</v>
      </c>
      <c r="I40" s="45"/>
      <c r="J40" s="46">
        <v>3</v>
      </c>
      <c r="K40" s="47">
        <v>5</v>
      </c>
      <c r="L40" s="48">
        <v>11</v>
      </c>
      <c r="M40" s="49">
        <v>21</v>
      </c>
      <c r="N40" s="50">
        <v>22</v>
      </c>
      <c r="O40" s="50">
        <v>16</v>
      </c>
      <c r="P40" s="50">
        <v>18</v>
      </c>
      <c r="Q40" s="50">
        <v>15</v>
      </c>
      <c r="R40" s="50">
        <v>13</v>
      </c>
      <c r="S40" s="50">
        <v>35</v>
      </c>
      <c r="T40" s="50">
        <v>26</v>
      </c>
      <c r="U40" s="176">
        <v>25</v>
      </c>
      <c r="V40" s="187">
        <v>26</v>
      </c>
      <c r="W40" s="51">
        <v>35</v>
      </c>
      <c r="X40" s="51">
        <v>24</v>
      </c>
      <c r="Y40" s="51">
        <v>19</v>
      </c>
      <c r="Z40" s="51">
        <v>23</v>
      </c>
      <c r="AA40" s="188">
        <v>19</v>
      </c>
      <c r="AB40" s="188">
        <v>63</v>
      </c>
      <c r="AC40" s="188">
        <v>27</v>
      </c>
      <c r="AD40" s="188">
        <v>22</v>
      </c>
      <c r="AE40" s="189">
        <v>21</v>
      </c>
      <c r="AF40" s="243">
        <v>20</v>
      </c>
    </row>
    <row r="41" spans="1:32" ht="12" customHeight="1" x14ac:dyDescent="0.2">
      <c r="A41" s="244" t="s">
        <v>5</v>
      </c>
      <c r="B41" s="61">
        <f t="shared" ref="B41:H41" si="55">+B40/B55</f>
        <v>1.4705882352941176E-2</v>
      </c>
      <c r="C41" s="61">
        <f t="shared" si="55"/>
        <v>1.5126050420168067E-2</v>
      </c>
      <c r="D41" s="61">
        <f t="shared" si="55"/>
        <v>4.7923322683706068E-3</v>
      </c>
      <c r="E41" s="61">
        <f t="shared" si="55"/>
        <v>3.4843205574912892E-3</v>
      </c>
      <c r="F41" s="62">
        <f t="shared" si="55"/>
        <v>1.0118043844856661E-2</v>
      </c>
      <c r="G41" s="62">
        <f t="shared" si="55"/>
        <v>1.7331022530329288E-3</v>
      </c>
      <c r="H41" s="63">
        <f t="shared" si="55"/>
        <v>2.1520803443328552E-2</v>
      </c>
      <c r="I41" s="55"/>
      <c r="J41" s="64">
        <f t="shared" ref="J41:AF41" si="56">+J40/J55</f>
        <v>4.4444444444444444E-3</v>
      </c>
      <c r="K41" s="65">
        <f t="shared" si="56"/>
        <v>6.8587105624142658E-3</v>
      </c>
      <c r="L41" s="66">
        <f t="shared" si="56"/>
        <v>1.5363128491620111E-2</v>
      </c>
      <c r="M41" s="67">
        <f t="shared" si="56"/>
        <v>2.4390243902439025E-2</v>
      </c>
      <c r="N41" s="68">
        <f t="shared" si="56"/>
        <v>2.6602176541717048E-2</v>
      </c>
      <c r="O41" s="68">
        <f t="shared" si="56"/>
        <v>1.9512195121951219E-2</v>
      </c>
      <c r="P41" s="68">
        <f t="shared" si="56"/>
        <v>2.0785219399538105E-2</v>
      </c>
      <c r="Q41" s="68">
        <f t="shared" si="56"/>
        <v>1.6816143497757848E-2</v>
      </c>
      <c r="R41" s="68">
        <f t="shared" si="56"/>
        <v>1.381509032943677E-2</v>
      </c>
      <c r="S41" s="68">
        <f t="shared" si="56"/>
        <v>3.8126361655773419E-2</v>
      </c>
      <c r="T41" s="68">
        <f t="shared" si="56"/>
        <v>2.8415300546448089E-2</v>
      </c>
      <c r="U41" s="68">
        <f t="shared" si="56"/>
        <v>2.5025025025025027E-2</v>
      </c>
      <c r="V41" s="67">
        <f t="shared" si="56"/>
        <v>2.9680365296803651E-2</v>
      </c>
      <c r="W41" s="66">
        <f t="shared" si="56"/>
        <v>4.2168674698795178E-2</v>
      </c>
      <c r="X41" s="66">
        <f t="shared" si="56"/>
        <v>2.8950542822677925E-2</v>
      </c>
      <c r="Y41" s="66">
        <f t="shared" si="56"/>
        <v>2.5435073627844713E-2</v>
      </c>
      <c r="Z41" s="66">
        <f t="shared" si="56"/>
        <v>3.3093525179856115E-2</v>
      </c>
      <c r="AA41" s="66">
        <f t="shared" si="56"/>
        <v>3.47985347985348E-2</v>
      </c>
      <c r="AB41" s="132">
        <f t="shared" si="56"/>
        <v>0.10750853242320819</v>
      </c>
      <c r="AC41" s="132">
        <f t="shared" si="56"/>
        <v>5.2941176470588235E-2</v>
      </c>
      <c r="AD41" s="132">
        <f t="shared" si="56"/>
        <v>4.2226487523992322E-2</v>
      </c>
      <c r="AE41" s="133">
        <f t="shared" si="56"/>
        <v>4.2769857433808553E-2</v>
      </c>
      <c r="AF41" s="254">
        <f t="shared" si="56"/>
        <v>3.9292730844793712E-2</v>
      </c>
    </row>
    <row r="42" spans="1:32" ht="12" customHeight="1" x14ac:dyDescent="0.2">
      <c r="A42" s="249" t="s">
        <v>9</v>
      </c>
      <c r="B42" s="89">
        <f t="shared" ref="B42:H42" si="57">+B40/B37</f>
        <v>1</v>
      </c>
      <c r="C42" s="89">
        <f t="shared" si="57"/>
        <v>0.9</v>
      </c>
      <c r="D42" s="89">
        <f t="shared" si="57"/>
        <v>0.6</v>
      </c>
      <c r="E42" s="89">
        <f t="shared" si="57"/>
        <v>1</v>
      </c>
      <c r="F42" s="90">
        <f t="shared" si="57"/>
        <v>0.46153846153846156</v>
      </c>
      <c r="G42" s="90">
        <f t="shared" si="57"/>
        <v>0.33333333333333331</v>
      </c>
      <c r="H42" s="91">
        <f t="shared" si="57"/>
        <v>0.78947368421052633</v>
      </c>
      <c r="I42" s="55"/>
      <c r="J42" s="92">
        <f t="shared" ref="J42:O42" si="58">+J40/J37</f>
        <v>0.42857142857142855</v>
      </c>
      <c r="K42" s="89">
        <f t="shared" si="58"/>
        <v>0.26315789473684209</v>
      </c>
      <c r="L42" s="93">
        <f t="shared" si="58"/>
        <v>0.47826086956521741</v>
      </c>
      <c r="M42" s="94">
        <f t="shared" si="58"/>
        <v>0.56756756756756754</v>
      </c>
      <c r="N42" s="95">
        <f t="shared" si="58"/>
        <v>0.44</v>
      </c>
      <c r="O42" s="95">
        <f t="shared" si="58"/>
        <v>0.37209302325581395</v>
      </c>
      <c r="P42" s="95">
        <f t="shared" ref="P42:AE42" si="59">+P40/P37</f>
        <v>0.38297872340425532</v>
      </c>
      <c r="Q42" s="95">
        <f t="shared" si="59"/>
        <v>0.36585365853658536</v>
      </c>
      <c r="R42" s="91">
        <f t="shared" si="59"/>
        <v>0.30232558139534882</v>
      </c>
      <c r="S42" s="95">
        <f t="shared" si="59"/>
        <v>0.47297297297297297</v>
      </c>
      <c r="T42" s="95">
        <f t="shared" si="59"/>
        <v>0.52</v>
      </c>
      <c r="U42" s="95">
        <f>+U40/U37</f>
        <v>0.56818181818181823</v>
      </c>
      <c r="V42" s="194">
        <f t="shared" ref="V42:AD42" si="60">+V40/V37</f>
        <v>0.4</v>
      </c>
      <c r="W42" s="93">
        <f t="shared" si="60"/>
        <v>0.67307692307692313</v>
      </c>
      <c r="X42" s="93">
        <f t="shared" si="60"/>
        <v>0.375</v>
      </c>
      <c r="Y42" s="93">
        <f>+Y40/Y37</f>
        <v>0.38775510204081631</v>
      </c>
      <c r="Z42" s="93">
        <f t="shared" si="60"/>
        <v>0.5</v>
      </c>
      <c r="AA42" s="193">
        <f t="shared" si="60"/>
        <v>0.52777777777777779</v>
      </c>
      <c r="AB42" s="193">
        <f t="shared" si="60"/>
        <v>0.75903614457831325</v>
      </c>
      <c r="AC42" s="193">
        <f t="shared" si="60"/>
        <v>0.54</v>
      </c>
      <c r="AD42" s="193">
        <f t="shared" si="60"/>
        <v>0.52380952380952384</v>
      </c>
      <c r="AE42" s="199">
        <f t="shared" si="59"/>
        <v>0.46666666666666667</v>
      </c>
      <c r="AF42" s="221">
        <f t="shared" ref="AF42" si="61">+AF40/AF37</f>
        <v>0.60606060606060608</v>
      </c>
    </row>
    <row r="43" spans="1:32" ht="12" customHeight="1" x14ac:dyDescent="0.2">
      <c r="A43" s="240" t="s">
        <v>20</v>
      </c>
      <c r="B43" s="126"/>
      <c r="C43" s="126"/>
      <c r="D43" s="127"/>
      <c r="E43" s="128"/>
      <c r="F43" s="129"/>
      <c r="G43" s="129"/>
      <c r="H43" s="130"/>
      <c r="I43" s="55"/>
      <c r="J43" s="101"/>
      <c r="K43" s="102"/>
      <c r="L43" s="103"/>
      <c r="M43" s="110"/>
      <c r="N43" s="111"/>
      <c r="O43" s="111"/>
      <c r="P43" s="134"/>
      <c r="Q43" s="134"/>
      <c r="R43" s="134"/>
      <c r="S43" s="134"/>
      <c r="T43" s="134"/>
      <c r="U43" s="181"/>
      <c r="V43" s="202"/>
      <c r="W43" s="135"/>
      <c r="X43" s="135"/>
      <c r="Y43" s="135"/>
      <c r="Z43" s="113"/>
      <c r="AA43" s="204"/>
      <c r="AB43" s="205"/>
      <c r="AC43" s="203"/>
      <c r="AD43" s="203"/>
      <c r="AE43" s="203"/>
      <c r="AF43" s="204"/>
    </row>
    <row r="44" spans="1:32" ht="12" customHeight="1" x14ac:dyDescent="0.2">
      <c r="A44" s="242" t="s">
        <v>4</v>
      </c>
      <c r="B44" s="41">
        <v>11</v>
      </c>
      <c r="C44" s="41">
        <v>22</v>
      </c>
      <c r="D44" s="41">
        <v>9</v>
      </c>
      <c r="E44" s="41">
        <v>6</v>
      </c>
      <c r="F44" s="42">
        <v>18</v>
      </c>
      <c r="G44" s="43">
        <v>11</v>
      </c>
      <c r="H44" s="44">
        <v>37</v>
      </c>
      <c r="I44" s="45"/>
      <c r="J44" s="46">
        <v>17</v>
      </c>
      <c r="K44" s="47">
        <v>33</v>
      </c>
      <c r="L44" s="48">
        <v>45</v>
      </c>
      <c r="M44" s="49">
        <v>57</v>
      </c>
      <c r="N44" s="50">
        <v>66</v>
      </c>
      <c r="O44" s="50">
        <v>61</v>
      </c>
      <c r="P44" s="136"/>
      <c r="Q44" s="136"/>
      <c r="R44" s="136"/>
      <c r="S44" s="136"/>
      <c r="T44" s="136"/>
      <c r="U44" s="182"/>
      <c r="V44" s="206"/>
      <c r="W44" s="137"/>
      <c r="X44" s="137"/>
      <c r="Y44" s="137"/>
      <c r="Z44" s="51">
        <v>5</v>
      </c>
      <c r="AA44" s="208"/>
      <c r="AB44" s="209">
        <v>5</v>
      </c>
      <c r="AC44" s="207"/>
      <c r="AD44" s="207"/>
      <c r="AE44" s="207"/>
      <c r="AF44" s="208"/>
    </row>
    <row r="45" spans="1:32" ht="12" customHeight="1" x14ac:dyDescent="0.2">
      <c r="A45" s="256" t="s">
        <v>5</v>
      </c>
      <c r="B45" s="131" t="e">
        <f t="shared" ref="B45:H45" si="62">+B44/B61</f>
        <v>#DIV/0!</v>
      </c>
      <c r="C45" s="131" t="e">
        <f t="shared" si="62"/>
        <v>#DIV/0!</v>
      </c>
      <c r="D45" s="61" t="e">
        <f t="shared" si="62"/>
        <v>#DIV/0!</v>
      </c>
      <c r="E45" s="61" t="e">
        <f t="shared" si="62"/>
        <v>#DIV/0!</v>
      </c>
      <c r="F45" s="62" t="e">
        <f t="shared" si="62"/>
        <v>#DIV/0!</v>
      </c>
      <c r="G45" s="62" t="e">
        <f t="shared" si="62"/>
        <v>#DIV/0!</v>
      </c>
      <c r="H45" s="63" t="e">
        <f t="shared" si="62"/>
        <v>#DIV/0!</v>
      </c>
      <c r="I45" s="55"/>
      <c r="J45" s="117" t="e">
        <f t="shared" ref="J45:O45" si="63">+J44/J61</f>
        <v>#DIV/0!</v>
      </c>
      <c r="K45" s="118" t="e">
        <f t="shared" si="63"/>
        <v>#DIV/0!</v>
      </c>
      <c r="L45" s="119" t="e">
        <f t="shared" si="63"/>
        <v>#DIV/0!</v>
      </c>
      <c r="M45" s="120" t="e">
        <f t="shared" si="63"/>
        <v>#DIV/0!</v>
      </c>
      <c r="N45" s="121" t="e">
        <f t="shared" si="63"/>
        <v>#DIV/0!</v>
      </c>
      <c r="O45" s="121" t="e">
        <f t="shared" si="63"/>
        <v>#DIV/0!</v>
      </c>
      <c r="P45" s="138"/>
      <c r="Q45" s="138"/>
      <c r="R45" s="138"/>
      <c r="S45" s="138"/>
      <c r="T45" s="138"/>
      <c r="U45" s="138"/>
      <c r="V45" s="210"/>
      <c r="W45" s="139"/>
      <c r="X45" s="139"/>
      <c r="Y45" s="139"/>
      <c r="Z45" s="140">
        <f>+Z44/Z53</f>
        <v>3.0450669914738123E-3</v>
      </c>
      <c r="AA45" s="211"/>
      <c r="AB45" s="212">
        <f>+AB44/AB53</f>
        <v>3.3266799733865601E-3</v>
      </c>
      <c r="AC45" s="259"/>
      <c r="AD45" s="259"/>
      <c r="AE45" s="259"/>
      <c r="AF45" s="211"/>
    </row>
    <row r="46" spans="1:32" ht="12" customHeight="1" x14ac:dyDescent="0.2">
      <c r="A46" s="242" t="s">
        <v>6</v>
      </c>
      <c r="B46" s="258">
        <v>9</v>
      </c>
      <c r="C46" s="258">
        <v>10</v>
      </c>
      <c r="D46" s="79">
        <v>5</v>
      </c>
      <c r="E46" s="79">
        <v>2</v>
      </c>
      <c r="F46" s="80">
        <v>13</v>
      </c>
      <c r="G46" s="81">
        <v>3</v>
      </c>
      <c r="H46" s="82">
        <v>19</v>
      </c>
      <c r="I46" s="108"/>
      <c r="J46" s="46">
        <v>7</v>
      </c>
      <c r="K46" s="47">
        <v>19</v>
      </c>
      <c r="L46" s="48">
        <v>23</v>
      </c>
      <c r="M46" s="49">
        <v>37</v>
      </c>
      <c r="N46" s="50">
        <v>50</v>
      </c>
      <c r="O46" s="50">
        <v>43</v>
      </c>
      <c r="P46" s="136"/>
      <c r="Q46" s="136"/>
      <c r="R46" s="136"/>
      <c r="S46" s="136"/>
      <c r="T46" s="136"/>
      <c r="U46" s="182"/>
      <c r="V46" s="206"/>
      <c r="W46" s="137"/>
      <c r="X46" s="137"/>
      <c r="Y46" s="137"/>
      <c r="Z46" s="51">
        <v>1</v>
      </c>
      <c r="AA46" s="208"/>
      <c r="AB46" s="209">
        <v>1</v>
      </c>
      <c r="AC46" s="207"/>
      <c r="AD46" s="207"/>
      <c r="AE46" s="207"/>
      <c r="AF46" s="208"/>
    </row>
    <row r="47" spans="1:32" ht="12" customHeight="1" x14ac:dyDescent="0.2">
      <c r="A47" s="244" t="s">
        <v>5</v>
      </c>
      <c r="B47" s="61" t="e">
        <f t="shared" ref="B47:H47" si="64">+B46/B62</f>
        <v>#DIV/0!</v>
      </c>
      <c r="C47" s="61" t="e">
        <f t="shared" si="64"/>
        <v>#DIV/0!</v>
      </c>
      <c r="D47" s="61" t="e">
        <f t="shared" si="64"/>
        <v>#DIV/0!</v>
      </c>
      <c r="E47" s="61" t="e">
        <f t="shared" si="64"/>
        <v>#DIV/0!</v>
      </c>
      <c r="F47" s="62" t="e">
        <f t="shared" si="64"/>
        <v>#DIV/0!</v>
      </c>
      <c r="G47" s="62" t="e">
        <f t="shared" si="64"/>
        <v>#DIV/0!</v>
      </c>
      <c r="H47" s="63" t="e">
        <f t="shared" si="64"/>
        <v>#DIV/0!</v>
      </c>
      <c r="I47" s="55"/>
      <c r="J47" s="64" t="e">
        <f t="shared" ref="J47:O47" si="65">+J46/J62</f>
        <v>#DIV/0!</v>
      </c>
      <c r="K47" s="65" t="e">
        <f t="shared" si="65"/>
        <v>#DIV/0!</v>
      </c>
      <c r="L47" s="66" t="e">
        <f t="shared" si="65"/>
        <v>#DIV/0!</v>
      </c>
      <c r="M47" s="67" t="e">
        <f t="shared" si="65"/>
        <v>#DIV/0!</v>
      </c>
      <c r="N47" s="68" t="e">
        <f t="shared" si="65"/>
        <v>#DIV/0!</v>
      </c>
      <c r="O47" s="68" t="e">
        <f t="shared" si="65"/>
        <v>#DIV/0!</v>
      </c>
      <c r="P47" s="141"/>
      <c r="Q47" s="141"/>
      <c r="R47" s="141"/>
      <c r="S47" s="141"/>
      <c r="T47" s="141"/>
      <c r="U47" s="141"/>
      <c r="V47" s="210"/>
      <c r="W47" s="142"/>
      <c r="X47" s="142"/>
      <c r="Y47" s="142"/>
      <c r="Z47" s="132">
        <f>+Z46/Z54</f>
        <v>8.2034454470877774E-4</v>
      </c>
      <c r="AA47" s="211"/>
      <c r="AB47" s="213">
        <f>+AB46/AB54</f>
        <v>9.2336103416435823E-4</v>
      </c>
      <c r="AC47" s="259"/>
      <c r="AD47" s="259"/>
      <c r="AE47" s="259"/>
      <c r="AF47" s="211"/>
    </row>
    <row r="48" spans="1:32" ht="12" customHeight="1" x14ac:dyDescent="0.2">
      <c r="A48" s="248" t="s">
        <v>7</v>
      </c>
      <c r="B48" s="70">
        <f t="shared" ref="B48:H48" si="66">+B46/B44</f>
        <v>0.81818181818181823</v>
      </c>
      <c r="C48" s="70">
        <f t="shared" si="66"/>
        <v>0.45454545454545453</v>
      </c>
      <c r="D48" s="70">
        <f t="shared" si="66"/>
        <v>0.55555555555555558</v>
      </c>
      <c r="E48" s="70">
        <f t="shared" si="66"/>
        <v>0.33333333333333331</v>
      </c>
      <c r="F48" s="124">
        <f t="shared" si="66"/>
        <v>0.72222222222222221</v>
      </c>
      <c r="G48" s="124">
        <f t="shared" si="66"/>
        <v>0.27272727272727271</v>
      </c>
      <c r="H48" s="78">
        <f t="shared" si="66"/>
        <v>0.51351351351351349</v>
      </c>
      <c r="I48" s="55"/>
      <c r="J48" s="74">
        <f t="shared" ref="J48:O48" si="67">+J46/J44</f>
        <v>0.41176470588235292</v>
      </c>
      <c r="K48" s="70">
        <f t="shared" si="67"/>
        <v>0.5757575757575758</v>
      </c>
      <c r="L48" s="75">
        <f t="shared" si="67"/>
        <v>0.51111111111111107</v>
      </c>
      <c r="M48" s="76">
        <f t="shared" si="67"/>
        <v>0.64912280701754388</v>
      </c>
      <c r="N48" s="77">
        <f t="shared" si="67"/>
        <v>0.75757575757575757</v>
      </c>
      <c r="O48" s="77">
        <f t="shared" si="67"/>
        <v>0.70491803278688525</v>
      </c>
      <c r="P48" s="143"/>
      <c r="Q48" s="143"/>
      <c r="R48" s="143"/>
      <c r="S48" s="143"/>
      <c r="T48" s="143"/>
      <c r="U48" s="143"/>
      <c r="V48" s="214"/>
      <c r="W48" s="144"/>
      <c r="X48" s="144"/>
      <c r="Y48" s="144"/>
      <c r="Z48" s="75">
        <f t="shared" ref="Z48" si="68">+Z46/Z44</f>
        <v>0.2</v>
      </c>
      <c r="AA48" s="215"/>
      <c r="AB48" s="216">
        <f t="shared" ref="AB48" si="69">+AB46/AB44</f>
        <v>0.2</v>
      </c>
      <c r="AC48" s="260"/>
      <c r="AD48" s="260"/>
      <c r="AE48" s="260"/>
      <c r="AF48" s="215"/>
    </row>
    <row r="49" spans="1:32" ht="12" customHeight="1" x14ac:dyDescent="0.2">
      <c r="A49" s="242" t="s">
        <v>8</v>
      </c>
      <c r="B49" s="41">
        <v>9</v>
      </c>
      <c r="C49" s="41">
        <v>9</v>
      </c>
      <c r="D49" s="41">
        <v>3</v>
      </c>
      <c r="E49" s="41">
        <v>2</v>
      </c>
      <c r="F49" s="42">
        <v>6</v>
      </c>
      <c r="G49" s="43">
        <v>1</v>
      </c>
      <c r="H49" s="44">
        <v>15</v>
      </c>
      <c r="I49" s="45"/>
      <c r="J49" s="46">
        <v>3</v>
      </c>
      <c r="K49" s="47">
        <v>5</v>
      </c>
      <c r="L49" s="48">
        <v>11</v>
      </c>
      <c r="M49" s="49">
        <v>21</v>
      </c>
      <c r="N49" s="50">
        <v>22</v>
      </c>
      <c r="O49" s="50">
        <v>16</v>
      </c>
      <c r="P49" s="136"/>
      <c r="Q49" s="136"/>
      <c r="R49" s="136"/>
      <c r="S49" s="136"/>
      <c r="T49" s="136"/>
      <c r="U49" s="182"/>
      <c r="V49" s="206"/>
      <c r="W49" s="137"/>
      <c r="X49" s="137"/>
      <c r="Y49" s="137"/>
      <c r="Z49" s="51">
        <v>0</v>
      </c>
      <c r="AA49" s="208"/>
      <c r="AB49" s="209">
        <v>0</v>
      </c>
      <c r="AC49" s="207"/>
      <c r="AD49" s="207"/>
      <c r="AE49" s="207"/>
      <c r="AF49" s="208"/>
    </row>
    <row r="50" spans="1:32" ht="12" customHeight="1" x14ac:dyDescent="0.2">
      <c r="A50" s="244" t="s">
        <v>5</v>
      </c>
      <c r="B50" s="61" t="e">
        <f t="shared" ref="B50:H50" si="70">+B49/B63</f>
        <v>#DIV/0!</v>
      </c>
      <c r="C50" s="61" t="e">
        <f t="shared" si="70"/>
        <v>#DIV/0!</v>
      </c>
      <c r="D50" s="61" t="e">
        <f t="shared" si="70"/>
        <v>#DIV/0!</v>
      </c>
      <c r="E50" s="61" t="e">
        <f t="shared" si="70"/>
        <v>#DIV/0!</v>
      </c>
      <c r="F50" s="62" t="e">
        <f t="shared" si="70"/>
        <v>#DIV/0!</v>
      </c>
      <c r="G50" s="62" t="e">
        <f t="shared" si="70"/>
        <v>#DIV/0!</v>
      </c>
      <c r="H50" s="63" t="e">
        <f t="shared" si="70"/>
        <v>#DIV/0!</v>
      </c>
      <c r="I50" s="55"/>
      <c r="J50" s="64" t="e">
        <f t="shared" ref="J50:O50" si="71">+J49/J63</f>
        <v>#DIV/0!</v>
      </c>
      <c r="K50" s="65" t="e">
        <f t="shared" si="71"/>
        <v>#DIV/0!</v>
      </c>
      <c r="L50" s="66" t="e">
        <f t="shared" si="71"/>
        <v>#DIV/0!</v>
      </c>
      <c r="M50" s="67" t="e">
        <f t="shared" si="71"/>
        <v>#DIV/0!</v>
      </c>
      <c r="N50" s="68" t="e">
        <f t="shared" si="71"/>
        <v>#DIV/0!</v>
      </c>
      <c r="O50" s="68" t="e">
        <f t="shared" si="71"/>
        <v>#DIV/0!</v>
      </c>
      <c r="P50" s="141"/>
      <c r="Q50" s="141"/>
      <c r="R50" s="141"/>
      <c r="S50" s="141"/>
      <c r="T50" s="141"/>
      <c r="U50" s="141"/>
      <c r="V50" s="210"/>
      <c r="W50" s="142"/>
      <c r="X50" s="142"/>
      <c r="Y50" s="142"/>
      <c r="Z50" s="132">
        <f>+Z49/Z55</f>
        <v>0</v>
      </c>
      <c r="AA50" s="211"/>
      <c r="AB50" s="217">
        <f>+AB49/AB55</f>
        <v>0</v>
      </c>
      <c r="AC50" s="259"/>
      <c r="AD50" s="259"/>
      <c r="AE50" s="259"/>
      <c r="AF50" s="211"/>
    </row>
    <row r="51" spans="1:32" ht="12" customHeight="1" x14ac:dyDescent="0.2">
      <c r="A51" s="249" t="s">
        <v>9</v>
      </c>
      <c r="B51" s="89">
        <f t="shared" ref="B51:H51" si="72">+B49/B46</f>
        <v>1</v>
      </c>
      <c r="C51" s="89">
        <f t="shared" si="72"/>
        <v>0.9</v>
      </c>
      <c r="D51" s="89">
        <f t="shared" si="72"/>
        <v>0.6</v>
      </c>
      <c r="E51" s="89">
        <f t="shared" si="72"/>
        <v>1</v>
      </c>
      <c r="F51" s="90">
        <f t="shared" si="72"/>
        <v>0.46153846153846156</v>
      </c>
      <c r="G51" s="90">
        <f t="shared" si="72"/>
        <v>0.33333333333333331</v>
      </c>
      <c r="H51" s="91">
        <f t="shared" si="72"/>
        <v>0.78947368421052633</v>
      </c>
      <c r="I51" s="55"/>
      <c r="J51" s="92">
        <f t="shared" ref="J51:O51" si="73">+J49/J46</f>
        <v>0.42857142857142855</v>
      </c>
      <c r="K51" s="89">
        <f t="shared" si="73"/>
        <v>0.26315789473684209</v>
      </c>
      <c r="L51" s="93">
        <f t="shared" si="73"/>
        <v>0.47826086956521741</v>
      </c>
      <c r="M51" s="94">
        <f t="shared" si="73"/>
        <v>0.56756756756756754</v>
      </c>
      <c r="N51" s="95">
        <f t="shared" si="73"/>
        <v>0.44</v>
      </c>
      <c r="O51" s="95">
        <f t="shared" si="73"/>
        <v>0.37209302325581395</v>
      </c>
      <c r="P51" s="145"/>
      <c r="Q51" s="145"/>
      <c r="R51" s="145"/>
      <c r="S51" s="145"/>
      <c r="T51" s="145"/>
      <c r="U51" s="145"/>
      <c r="V51" s="218"/>
      <c r="W51" s="146"/>
      <c r="X51" s="146"/>
      <c r="Y51" s="146"/>
      <c r="Z51" s="93">
        <f t="shared" ref="Z51" si="74">+Z49/Z46</f>
        <v>0</v>
      </c>
      <c r="AA51" s="220"/>
      <c r="AB51" s="221">
        <f t="shared" ref="AB51" si="75">+AB49/AB46</f>
        <v>0</v>
      </c>
      <c r="AC51" s="219"/>
      <c r="AD51" s="219"/>
      <c r="AE51" s="219"/>
      <c r="AF51" s="220"/>
    </row>
    <row r="52" spans="1:32" ht="12" customHeight="1" x14ac:dyDescent="0.2">
      <c r="A52" s="261" t="s">
        <v>11</v>
      </c>
      <c r="B52" s="147"/>
      <c r="C52" s="96"/>
      <c r="D52" s="96"/>
      <c r="E52" s="96"/>
      <c r="F52" s="96"/>
      <c r="G52" s="32"/>
      <c r="H52" s="101"/>
      <c r="I52" s="96"/>
      <c r="J52" s="101"/>
      <c r="K52" s="102"/>
      <c r="L52" s="103"/>
      <c r="M52" s="110"/>
      <c r="N52" s="111"/>
      <c r="O52" s="111"/>
      <c r="P52" s="111"/>
      <c r="Q52" s="111"/>
      <c r="R52" s="111"/>
      <c r="S52" s="111"/>
      <c r="T52" s="111"/>
      <c r="U52" s="111"/>
      <c r="V52" s="198"/>
      <c r="W52" s="148"/>
      <c r="X52" s="148"/>
      <c r="Y52" s="148"/>
      <c r="Z52" s="148"/>
      <c r="AA52" s="113"/>
      <c r="AB52" s="222"/>
      <c r="AC52" s="262"/>
      <c r="AD52" s="112"/>
      <c r="AE52" s="223"/>
      <c r="AF52" s="263"/>
    </row>
    <row r="53" spans="1:32" ht="12" customHeight="1" x14ac:dyDescent="0.2">
      <c r="A53" s="264" t="s">
        <v>12</v>
      </c>
      <c r="B53" s="41">
        <f t="shared" ref="B53:H53" si="76">+B35+B26+B17+B8</f>
        <v>983</v>
      </c>
      <c r="C53" s="149">
        <f t="shared" si="76"/>
        <v>1015</v>
      </c>
      <c r="D53" s="41">
        <f t="shared" si="76"/>
        <v>1093</v>
      </c>
      <c r="E53" s="96">
        <f t="shared" si="76"/>
        <v>1064</v>
      </c>
      <c r="F53" s="41">
        <f t="shared" si="76"/>
        <v>1079</v>
      </c>
      <c r="G53" s="42">
        <f t="shared" si="76"/>
        <v>1084</v>
      </c>
      <c r="H53" s="46">
        <f t="shared" si="76"/>
        <v>1257</v>
      </c>
      <c r="I53" s="41"/>
      <c r="J53" s="46">
        <f t="shared" ref="J53:Y53" si="77">+J35+J26+J17+J8</f>
        <v>1334</v>
      </c>
      <c r="K53" s="47">
        <f t="shared" si="77"/>
        <v>1478</v>
      </c>
      <c r="L53" s="48">
        <f t="shared" si="77"/>
        <v>1569</v>
      </c>
      <c r="M53" s="49">
        <f t="shared" si="77"/>
        <v>1823</v>
      </c>
      <c r="N53" s="50">
        <f t="shared" si="77"/>
        <v>1786</v>
      </c>
      <c r="O53" s="50">
        <f t="shared" si="77"/>
        <v>1897</v>
      </c>
      <c r="P53" s="50">
        <f t="shared" si="77"/>
        <v>2026</v>
      </c>
      <c r="Q53" s="50">
        <f t="shared" si="77"/>
        <v>2228</v>
      </c>
      <c r="R53" s="50">
        <f t="shared" si="77"/>
        <v>2397</v>
      </c>
      <c r="S53" s="50">
        <f t="shared" si="77"/>
        <v>2556</v>
      </c>
      <c r="T53" s="50">
        <f t="shared" si="77"/>
        <v>2229</v>
      </c>
      <c r="U53" s="50">
        <f t="shared" si="77"/>
        <v>2199</v>
      </c>
      <c r="V53" s="224">
        <f t="shared" si="77"/>
        <v>2044</v>
      </c>
      <c r="W53" s="48">
        <f t="shared" si="77"/>
        <v>1899</v>
      </c>
      <c r="X53" s="48">
        <f t="shared" si="77"/>
        <v>1935</v>
      </c>
      <c r="Y53" s="48">
        <f t="shared" si="77"/>
        <v>1864</v>
      </c>
      <c r="Z53" s="48">
        <f t="shared" ref="Z53:AF53" si="78">+Z35+Z26+Z17+Z8+Z44</f>
        <v>1642</v>
      </c>
      <c r="AA53" s="226">
        <f t="shared" si="78"/>
        <v>1408</v>
      </c>
      <c r="AB53" s="227">
        <f t="shared" si="78"/>
        <v>1503</v>
      </c>
      <c r="AC53" s="225">
        <f t="shared" si="78"/>
        <v>1327</v>
      </c>
      <c r="AD53" s="226">
        <f t="shared" si="78"/>
        <v>1281</v>
      </c>
      <c r="AE53" s="228">
        <f t="shared" si="78"/>
        <v>1188</v>
      </c>
      <c r="AF53" s="265">
        <f t="shared" si="78"/>
        <v>1218</v>
      </c>
    </row>
    <row r="54" spans="1:32" ht="12" customHeight="1" x14ac:dyDescent="0.2">
      <c r="A54" s="264" t="s">
        <v>13</v>
      </c>
      <c r="B54" s="41">
        <f t="shared" ref="B54:H54" si="79">+B37+B28+B19+B10</f>
        <v>815</v>
      </c>
      <c r="C54" s="96">
        <f t="shared" si="79"/>
        <v>797</v>
      </c>
      <c r="D54" s="41">
        <f t="shared" si="79"/>
        <v>851</v>
      </c>
      <c r="E54" s="96">
        <f t="shared" si="79"/>
        <v>791</v>
      </c>
      <c r="F54" s="41">
        <f t="shared" si="79"/>
        <v>800</v>
      </c>
      <c r="G54" s="42">
        <f t="shared" si="79"/>
        <v>785</v>
      </c>
      <c r="H54" s="46">
        <f t="shared" si="79"/>
        <v>1009</v>
      </c>
      <c r="I54" s="41"/>
      <c r="J54" s="46">
        <f t="shared" ref="J54:Y54" si="80">+J37+J28+J19+J10</f>
        <v>1056</v>
      </c>
      <c r="K54" s="47">
        <f t="shared" si="80"/>
        <v>1172</v>
      </c>
      <c r="L54" s="48">
        <f t="shared" si="80"/>
        <v>1218</v>
      </c>
      <c r="M54" s="49">
        <f t="shared" si="80"/>
        <v>1402</v>
      </c>
      <c r="N54" s="50">
        <f t="shared" si="80"/>
        <v>1381</v>
      </c>
      <c r="O54" s="50">
        <f t="shared" si="80"/>
        <v>1431</v>
      </c>
      <c r="P54" s="50">
        <f t="shared" si="80"/>
        <v>1495</v>
      </c>
      <c r="Q54" s="50">
        <f t="shared" si="80"/>
        <v>1653</v>
      </c>
      <c r="R54" s="50">
        <f t="shared" si="80"/>
        <v>1675</v>
      </c>
      <c r="S54" s="50">
        <f t="shared" si="80"/>
        <v>1794</v>
      </c>
      <c r="T54" s="50">
        <f t="shared" si="80"/>
        <v>1597</v>
      </c>
      <c r="U54" s="50">
        <f t="shared" si="80"/>
        <v>1726</v>
      </c>
      <c r="V54" s="224">
        <f t="shared" si="80"/>
        <v>1567</v>
      </c>
      <c r="W54" s="48">
        <f t="shared" si="80"/>
        <v>1417</v>
      </c>
      <c r="X54" s="48">
        <f t="shared" si="80"/>
        <v>1422</v>
      </c>
      <c r="Y54" s="48">
        <f t="shared" si="80"/>
        <v>1302</v>
      </c>
      <c r="Z54" s="48">
        <f t="shared" ref="Z54:AF54" si="81">+Z37+Z28+Z19+Z10+Z46</f>
        <v>1219</v>
      </c>
      <c r="AA54" s="226">
        <f t="shared" si="81"/>
        <v>1016</v>
      </c>
      <c r="AB54" s="227">
        <f t="shared" si="81"/>
        <v>1083</v>
      </c>
      <c r="AC54" s="225">
        <f t="shared" si="81"/>
        <v>936</v>
      </c>
      <c r="AD54" s="226">
        <f t="shared" si="81"/>
        <v>933</v>
      </c>
      <c r="AE54" s="228">
        <f t="shared" si="81"/>
        <v>849</v>
      </c>
      <c r="AF54" s="265">
        <f t="shared" si="81"/>
        <v>880</v>
      </c>
    </row>
    <row r="55" spans="1:32" ht="12" customHeight="1" x14ac:dyDescent="0.2">
      <c r="A55" s="264" t="s">
        <v>14</v>
      </c>
      <c r="B55" s="41">
        <f t="shared" ref="B55:H55" si="82">+B40+B31+B22+B13</f>
        <v>612</v>
      </c>
      <c r="C55" s="96">
        <f t="shared" si="82"/>
        <v>595</v>
      </c>
      <c r="D55" s="41">
        <f t="shared" si="82"/>
        <v>626</v>
      </c>
      <c r="E55" s="96">
        <f t="shared" si="82"/>
        <v>574</v>
      </c>
      <c r="F55" s="41">
        <f t="shared" si="82"/>
        <v>593</v>
      </c>
      <c r="G55" s="42">
        <f t="shared" si="82"/>
        <v>577</v>
      </c>
      <c r="H55" s="46">
        <f t="shared" si="82"/>
        <v>697</v>
      </c>
      <c r="I55" s="41"/>
      <c r="J55" s="46">
        <f t="shared" ref="J55:Y55" si="83">+J40+J31+J22+J13</f>
        <v>675</v>
      </c>
      <c r="K55" s="47">
        <f t="shared" si="83"/>
        <v>729</v>
      </c>
      <c r="L55" s="48">
        <f t="shared" si="83"/>
        <v>716</v>
      </c>
      <c r="M55" s="49">
        <f t="shared" si="83"/>
        <v>861</v>
      </c>
      <c r="N55" s="50">
        <f t="shared" si="83"/>
        <v>827</v>
      </c>
      <c r="O55" s="50">
        <f t="shared" si="83"/>
        <v>820</v>
      </c>
      <c r="P55" s="50">
        <f t="shared" si="83"/>
        <v>866</v>
      </c>
      <c r="Q55" s="50">
        <f t="shared" si="83"/>
        <v>892</v>
      </c>
      <c r="R55" s="50">
        <f t="shared" si="83"/>
        <v>941</v>
      </c>
      <c r="S55" s="50">
        <f t="shared" si="83"/>
        <v>918</v>
      </c>
      <c r="T55" s="50">
        <f t="shared" si="83"/>
        <v>915</v>
      </c>
      <c r="U55" s="50">
        <f t="shared" si="83"/>
        <v>999</v>
      </c>
      <c r="V55" s="224">
        <f t="shared" si="83"/>
        <v>876</v>
      </c>
      <c r="W55" s="48">
        <f t="shared" si="83"/>
        <v>830</v>
      </c>
      <c r="X55" s="48">
        <f t="shared" si="83"/>
        <v>829</v>
      </c>
      <c r="Y55" s="48">
        <f t="shared" si="83"/>
        <v>747</v>
      </c>
      <c r="Z55" s="48">
        <f t="shared" ref="Z55:AF55" si="84">+Z40+Z31+Z22+Z13+Z49</f>
        <v>695</v>
      </c>
      <c r="AA55" s="226">
        <f t="shared" si="84"/>
        <v>546</v>
      </c>
      <c r="AB55" s="227">
        <f t="shared" si="84"/>
        <v>586</v>
      </c>
      <c r="AC55" s="225">
        <f t="shared" si="84"/>
        <v>510</v>
      </c>
      <c r="AD55" s="226">
        <f t="shared" si="84"/>
        <v>521</v>
      </c>
      <c r="AE55" s="228">
        <f t="shared" si="84"/>
        <v>491</v>
      </c>
      <c r="AF55" s="265">
        <f t="shared" si="84"/>
        <v>509</v>
      </c>
    </row>
    <row r="56" spans="1:32" ht="12" customHeight="1" x14ac:dyDescent="0.2">
      <c r="A56" s="266" t="s">
        <v>15</v>
      </c>
      <c r="B56" s="150">
        <f t="shared" ref="B56:H57" si="85">SUM(B54/B53)</f>
        <v>0.82909460834181081</v>
      </c>
      <c r="C56" s="151">
        <f t="shared" si="85"/>
        <v>0.78522167487684724</v>
      </c>
      <c r="D56" s="150">
        <f t="shared" si="85"/>
        <v>0.77859103385178408</v>
      </c>
      <c r="E56" s="150">
        <f t="shared" si="85"/>
        <v>0.74342105263157898</v>
      </c>
      <c r="F56" s="151">
        <f t="shared" si="85"/>
        <v>0.74142724745134381</v>
      </c>
      <c r="G56" s="152">
        <f t="shared" si="85"/>
        <v>0.72416974169741699</v>
      </c>
      <c r="H56" s="153">
        <f t="shared" si="85"/>
        <v>0.80270485282418458</v>
      </c>
      <c r="I56" s="151"/>
      <c r="J56" s="153">
        <f t="shared" ref="J56:M57" si="86">(J54/J53)</f>
        <v>0.79160419790104952</v>
      </c>
      <c r="K56" s="154">
        <f t="shared" si="86"/>
        <v>0.79296346414073071</v>
      </c>
      <c r="L56" s="155">
        <f>(L54/L53)</f>
        <v>0.77629063097514339</v>
      </c>
      <c r="M56" s="156">
        <f t="shared" si="86"/>
        <v>0.76906198573779483</v>
      </c>
      <c r="N56" s="157">
        <f t="shared" ref="N56:P57" si="87">(N54/N53)</f>
        <v>0.77323628219484886</v>
      </c>
      <c r="O56" s="157">
        <f t="shared" si="87"/>
        <v>0.75434897206114915</v>
      </c>
      <c r="P56" s="157">
        <f t="shared" si="87"/>
        <v>0.73790720631786777</v>
      </c>
      <c r="Q56" s="157">
        <f t="shared" ref="Q56:S57" si="88">(Q54/Q53)</f>
        <v>0.74192100538599637</v>
      </c>
      <c r="R56" s="157">
        <f t="shared" si="88"/>
        <v>0.69879015435961622</v>
      </c>
      <c r="S56" s="157">
        <f t="shared" si="88"/>
        <v>0.7018779342723005</v>
      </c>
      <c r="T56" s="157">
        <f t="shared" ref="T56:AE56" si="89">(T54/T53)</f>
        <v>0.71646478241363842</v>
      </c>
      <c r="U56" s="157">
        <f t="shared" si="89"/>
        <v>0.78490222828558431</v>
      </c>
      <c r="V56" s="156">
        <f t="shared" si="89"/>
        <v>0.76663405088062619</v>
      </c>
      <c r="W56" s="155">
        <f t="shared" si="89"/>
        <v>0.74618220115850442</v>
      </c>
      <c r="X56" s="155">
        <f t="shared" si="89"/>
        <v>0.73488372093023258</v>
      </c>
      <c r="Y56" s="155">
        <f t="shared" ref="Y56:AD56" si="90">(Y54/Y53)</f>
        <v>0.69849785407725318</v>
      </c>
      <c r="Z56" s="155">
        <f t="shared" si="90"/>
        <v>0.7423873325213155</v>
      </c>
      <c r="AA56" s="155">
        <f t="shared" si="90"/>
        <v>0.72159090909090906</v>
      </c>
      <c r="AB56" s="229">
        <f t="shared" si="90"/>
        <v>0.720558882235529</v>
      </c>
      <c r="AC56" s="154">
        <f t="shared" si="90"/>
        <v>0.70535041446872648</v>
      </c>
      <c r="AD56" s="155">
        <f t="shared" si="90"/>
        <v>0.72833723653395788</v>
      </c>
      <c r="AE56" s="158">
        <f t="shared" si="89"/>
        <v>0.71464646464646464</v>
      </c>
      <c r="AF56" s="267">
        <f t="shared" ref="AF56" si="91">(AF54/AF53)</f>
        <v>0.72249589490968802</v>
      </c>
    </row>
    <row r="57" spans="1:32" ht="12" customHeight="1" thickBot="1" x14ac:dyDescent="0.25">
      <c r="A57" s="268" t="s">
        <v>9</v>
      </c>
      <c r="B57" s="159">
        <f t="shared" si="85"/>
        <v>0.750920245398773</v>
      </c>
      <c r="C57" s="160">
        <f t="shared" si="85"/>
        <v>0.74654956085319946</v>
      </c>
      <c r="D57" s="159">
        <f t="shared" si="85"/>
        <v>0.73560517038777906</v>
      </c>
      <c r="E57" s="159">
        <f t="shared" si="85"/>
        <v>0.72566371681415931</v>
      </c>
      <c r="F57" s="160">
        <f t="shared" si="85"/>
        <v>0.74124999999999996</v>
      </c>
      <c r="G57" s="161">
        <f t="shared" si="85"/>
        <v>0.73503184713375791</v>
      </c>
      <c r="H57" s="162">
        <f t="shared" si="85"/>
        <v>0.69078295341922691</v>
      </c>
      <c r="I57" s="160"/>
      <c r="J57" s="162">
        <f t="shared" si="86"/>
        <v>0.63920454545454541</v>
      </c>
      <c r="K57" s="162">
        <f t="shared" si="86"/>
        <v>0.62201365187713309</v>
      </c>
      <c r="L57" s="163">
        <f>(L55/L54)</f>
        <v>0.58784893267651883</v>
      </c>
      <c r="M57" s="164">
        <f t="shared" si="86"/>
        <v>0.61412268188302421</v>
      </c>
      <c r="N57" s="165">
        <f t="shared" si="87"/>
        <v>0.59884141926140477</v>
      </c>
      <c r="O57" s="165">
        <f t="shared" si="87"/>
        <v>0.573025856044724</v>
      </c>
      <c r="P57" s="165">
        <f t="shared" si="87"/>
        <v>0.57926421404682271</v>
      </c>
      <c r="Q57" s="165">
        <f t="shared" si="88"/>
        <v>0.53962492437991527</v>
      </c>
      <c r="R57" s="165">
        <f t="shared" si="88"/>
        <v>0.56179104477611941</v>
      </c>
      <c r="S57" s="165">
        <f t="shared" si="88"/>
        <v>0.51170568561872909</v>
      </c>
      <c r="T57" s="165">
        <f>(T55/T54)</f>
        <v>0.57294927989981215</v>
      </c>
      <c r="U57" s="165">
        <f>(U55/U54)</f>
        <v>0.57879490150637314</v>
      </c>
      <c r="V57" s="231">
        <f t="shared" ref="V57:Y57" si="92">(V55/V54)</f>
        <v>0.55902999361837902</v>
      </c>
      <c r="W57" s="163">
        <f t="shared" si="92"/>
        <v>0.58574453069865917</v>
      </c>
      <c r="X57" s="163">
        <f t="shared" si="92"/>
        <v>0.58298171589310832</v>
      </c>
      <c r="Y57" s="163">
        <f t="shared" si="92"/>
        <v>0.57373271889400923</v>
      </c>
      <c r="Z57" s="163">
        <f t="shared" ref="Z57:AE57" si="93">(Z55/Z54)</f>
        <v>0.57013945857260051</v>
      </c>
      <c r="AA57" s="232">
        <f t="shared" si="93"/>
        <v>0.53740157480314965</v>
      </c>
      <c r="AB57" s="233">
        <f t="shared" si="93"/>
        <v>0.54108956602031399</v>
      </c>
      <c r="AC57" s="230">
        <f t="shared" si="93"/>
        <v>0.54487179487179482</v>
      </c>
      <c r="AD57" s="233">
        <f t="shared" si="93"/>
        <v>0.55841371918542337</v>
      </c>
      <c r="AE57" s="234">
        <f t="shared" si="93"/>
        <v>0.57832744405182568</v>
      </c>
      <c r="AF57" s="233">
        <f t="shared" ref="AF57" si="94">(AF55/AF54)</f>
        <v>0.57840909090909087</v>
      </c>
    </row>
    <row r="58" spans="1:32" ht="12" customHeight="1" x14ac:dyDescent="0.2">
      <c r="A58" s="98" t="s">
        <v>17</v>
      </c>
      <c r="B58" s="166"/>
      <c r="C58" s="166"/>
      <c r="D58" s="166"/>
      <c r="E58" s="166"/>
      <c r="F58" s="166"/>
      <c r="G58" s="167"/>
      <c r="H58" s="167"/>
      <c r="I58" s="167"/>
      <c r="J58" s="166"/>
      <c r="K58" s="4"/>
      <c r="L58" s="7"/>
      <c r="M58" s="7"/>
      <c r="N58" s="7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2" ht="12" customHeight="1" x14ac:dyDescent="0.2">
      <c r="A59" s="98" t="s">
        <v>18</v>
      </c>
      <c r="B59" s="166"/>
      <c r="C59" s="166"/>
      <c r="D59" s="166"/>
      <c r="E59" s="166"/>
      <c r="F59" s="166"/>
      <c r="G59" s="167"/>
      <c r="H59" s="167"/>
      <c r="I59" s="167"/>
      <c r="J59" s="166"/>
      <c r="K59" s="4"/>
      <c r="L59" s="7"/>
      <c r="M59" s="7"/>
      <c r="N59" s="7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2" x14ac:dyDescent="0.2">
      <c r="A60" s="269"/>
      <c r="B60" s="269"/>
      <c r="C60" s="269"/>
      <c r="D60" s="269"/>
      <c r="E60" s="269"/>
      <c r="F60" s="269"/>
      <c r="G60" s="269"/>
      <c r="H60" s="269"/>
      <c r="I60" s="269"/>
      <c r="J60" s="269"/>
      <c r="K60" s="4"/>
      <c r="L60" s="7"/>
      <c r="M60" s="7"/>
      <c r="N60" s="7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7"/>
      <c r="M61" s="7"/>
      <c r="N61" s="7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7"/>
      <c r="M62" s="7"/>
      <c r="N62" s="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7"/>
      <c r="M63" s="7"/>
      <c r="N63" s="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7"/>
      <c r="M64" s="7"/>
      <c r="N64" s="7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7"/>
      <c r="M65" s="7"/>
      <c r="N65" s="7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7"/>
      <c r="M66" s="7"/>
      <c r="N66" s="7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7"/>
      <c r="M67" s="7"/>
      <c r="N67" s="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2">
      <c r="L68" s="168"/>
    </row>
    <row r="69" spans="1:31" x14ac:dyDescent="0.2">
      <c r="L69" s="168"/>
    </row>
    <row r="70" spans="1:31" x14ac:dyDescent="0.2">
      <c r="L70" s="168"/>
    </row>
    <row r="71" spans="1:31" x14ac:dyDescent="0.2">
      <c r="L71" s="168"/>
    </row>
    <row r="72" spans="1:31" x14ac:dyDescent="0.2">
      <c r="L72" s="168"/>
    </row>
    <row r="73" spans="1:31" x14ac:dyDescent="0.2">
      <c r="L73" s="168"/>
    </row>
    <row r="74" spans="1:31" x14ac:dyDescent="0.2">
      <c r="L74" s="168"/>
    </row>
    <row r="75" spans="1:31" x14ac:dyDescent="0.2">
      <c r="L75" s="168"/>
    </row>
    <row r="76" spans="1:31" x14ac:dyDescent="0.2">
      <c r="L76" s="168"/>
    </row>
    <row r="77" spans="1:31" x14ac:dyDescent="0.2">
      <c r="L77" s="168"/>
    </row>
    <row r="78" spans="1:31" x14ac:dyDescent="0.2">
      <c r="L78" s="168"/>
    </row>
    <row r="79" spans="1:31" x14ac:dyDescent="0.2">
      <c r="L79" s="168"/>
    </row>
    <row r="80" spans="1:31" x14ac:dyDescent="0.2">
      <c r="L80" s="168"/>
    </row>
    <row r="81" spans="12:12" x14ac:dyDescent="0.2">
      <c r="L81" s="168"/>
    </row>
    <row r="82" spans="12:12" x14ac:dyDescent="0.2">
      <c r="L82" s="168"/>
    </row>
    <row r="83" spans="12:12" x14ac:dyDescent="0.2">
      <c r="L83" s="168"/>
    </row>
    <row r="84" spans="12:12" x14ac:dyDescent="0.2">
      <c r="L84" s="168"/>
    </row>
    <row r="85" spans="12:12" x14ac:dyDescent="0.2">
      <c r="L85" s="168"/>
    </row>
    <row r="86" spans="12:12" x14ac:dyDescent="0.2">
      <c r="L86" s="168"/>
    </row>
    <row r="87" spans="12:12" x14ac:dyDescent="0.2">
      <c r="L87" s="168"/>
    </row>
    <row r="88" spans="12:12" x14ac:dyDescent="0.2">
      <c r="L88" s="168"/>
    </row>
    <row r="89" spans="12:12" x14ac:dyDescent="0.2">
      <c r="L89" s="168"/>
    </row>
    <row r="90" spans="12:12" x14ac:dyDescent="0.2">
      <c r="L90" s="168"/>
    </row>
    <row r="91" spans="12:12" x14ac:dyDescent="0.2">
      <c r="L91" s="168"/>
    </row>
    <row r="92" spans="12:12" x14ac:dyDescent="0.2">
      <c r="L92" s="168"/>
    </row>
    <row r="93" spans="12:12" x14ac:dyDescent="0.2">
      <c r="L93" s="168"/>
    </row>
    <row r="94" spans="12:12" x14ac:dyDescent="0.2">
      <c r="L94" s="168"/>
    </row>
    <row r="95" spans="12:12" x14ac:dyDescent="0.2">
      <c r="L95" s="168"/>
    </row>
    <row r="96" spans="12:12" x14ac:dyDescent="0.2">
      <c r="L96" s="168"/>
    </row>
    <row r="97" spans="12:12" x14ac:dyDescent="0.2">
      <c r="L97" s="168"/>
    </row>
    <row r="98" spans="12:12" x14ac:dyDescent="0.2">
      <c r="L98" s="168"/>
    </row>
    <row r="99" spans="12:12" x14ac:dyDescent="0.2">
      <c r="L99" s="168"/>
    </row>
    <row r="100" spans="12:12" x14ac:dyDescent="0.2">
      <c r="L100" s="168"/>
    </row>
    <row r="101" spans="12:12" x14ac:dyDescent="0.2">
      <c r="L101" s="168"/>
    </row>
    <row r="102" spans="12:12" x14ac:dyDescent="0.2">
      <c r="L102" s="168"/>
    </row>
    <row r="103" spans="12:12" x14ac:dyDescent="0.2">
      <c r="L103" s="168"/>
    </row>
    <row r="104" spans="12:12" x14ac:dyDescent="0.2">
      <c r="L104" s="168"/>
    </row>
    <row r="105" spans="12:12" x14ac:dyDescent="0.2">
      <c r="L105" s="168"/>
    </row>
    <row r="106" spans="12:12" x14ac:dyDescent="0.2">
      <c r="L106" s="168"/>
    </row>
    <row r="107" spans="12:12" x14ac:dyDescent="0.2">
      <c r="L107" s="168"/>
    </row>
    <row r="108" spans="12:12" x14ac:dyDescent="0.2">
      <c r="L108" s="168"/>
    </row>
    <row r="109" spans="12:12" x14ac:dyDescent="0.2">
      <c r="L109" s="168"/>
    </row>
    <row r="110" spans="12:12" x14ac:dyDescent="0.2">
      <c r="L110" s="168"/>
    </row>
    <row r="111" spans="12:12" x14ac:dyDescent="0.2">
      <c r="L111" s="168"/>
    </row>
    <row r="112" spans="12:12" x14ac:dyDescent="0.2">
      <c r="L112" s="168"/>
    </row>
    <row r="113" spans="12:12" x14ac:dyDescent="0.2">
      <c r="L113" s="168"/>
    </row>
    <row r="114" spans="12:12" x14ac:dyDescent="0.2">
      <c r="L114" s="168"/>
    </row>
    <row r="115" spans="12:12" x14ac:dyDescent="0.2">
      <c r="L115" s="168"/>
    </row>
    <row r="116" spans="12:12" x14ac:dyDescent="0.2">
      <c r="L116" s="168"/>
    </row>
    <row r="117" spans="12:12" x14ac:dyDescent="0.2">
      <c r="L117" s="168"/>
    </row>
    <row r="118" spans="12:12" x14ac:dyDescent="0.2">
      <c r="L118" s="168"/>
    </row>
    <row r="119" spans="12:12" x14ac:dyDescent="0.2">
      <c r="L119" s="168"/>
    </row>
    <row r="120" spans="12:12" x14ac:dyDescent="0.2">
      <c r="L120" s="168"/>
    </row>
    <row r="121" spans="12:12" x14ac:dyDescent="0.2">
      <c r="L121" s="168"/>
    </row>
    <row r="122" spans="12:12" x14ac:dyDescent="0.2">
      <c r="L122" s="168"/>
    </row>
    <row r="123" spans="12:12" x14ac:dyDescent="0.2">
      <c r="L123" s="168"/>
    </row>
    <row r="124" spans="12:12" x14ac:dyDescent="0.2">
      <c r="L124" s="168"/>
    </row>
    <row r="125" spans="12:12" x14ac:dyDescent="0.2">
      <c r="L125" s="168"/>
    </row>
    <row r="126" spans="12:12" x14ac:dyDescent="0.2">
      <c r="L126" s="168"/>
    </row>
    <row r="127" spans="12:12" x14ac:dyDescent="0.2">
      <c r="L127" s="168"/>
    </row>
    <row r="128" spans="12:12" x14ac:dyDescent="0.2">
      <c r="L128" s="168"/>
    </row>
    <row r="129" spans="12:12" x14ac:dyDescent="0.2">
      <c r="L129" s="168"/>
    </row>
    <row r="130" spans="12:12" x14ac:dyDescent="0.2">
      <c r="L130" s="168"/>
    </row>
    <row r="131" spans="12:12" x14ac:dyDescent="0.2">
      <c r="L131" s="168"/>
    </row>
    <row r="132" spans="12:12" x14ac:dyDescent="0.2">
      <c r="L132" s="168"/>
    </row>
    <row r="133" spans="12:12" x14ac:dyDescent="0.2">
      <c r="L133" s="168"/>
    </row>
    <row r="134" spans="12:12" x14ac:dyDescent="0.2">
      <c r="L134" s="168"/>
    </row>
    <row r="135" spans="12:12" x14ac:dyDescent="0.2">
      <c r="L135" s="168"/>
    </row>
    <row r="136" spans="12:12" x14ac:dyDescent="0.2">
      <c r="L136" s="168"/>
    </row>
    <row r="137" spans="12:12" x14ac:dyDescent="0.2">
      <c r="L137" s="168"/>
    </row>
    <row r="138" spans="12:12" x14ac:dyDescent="0.2">
      <c r="L138" s="168"/>
    </row>
    <row r="139" spans="12:12" x14ac:dyDescent="0.2">
      <c r="L139" s="168"/>
    </row>
    <row r="140" spans="12:12" x14ac:dyDescent="0.2">
      <c r="L140" s="168"/>
    </row>
    <row r="141" spans="12:12" x14ac:dyDescent="0.2">
      <c r="L141" s="168"/>
    </row>
    <row r="142" spans="12:12" x14ac:dyDescent="0.2">
      <c r="L142" s="168"/>
    </row>
    <row r="143" spans="12:12" x14ac:dyDescent="0.2">
      <c r="L143" s="168"/>
    </row>
    <row r="144" spans="12:12" x14ac:dyDescent="0.2">
      <c r="L144" s="168"/>
    </row>
    <row r="145" spans="12:12" x14ac:dyDescent="0.2">
      <c r="L145" s="168"/>
    </row>
    <row r="146" spans="12:12" x14ac:dyDescent="0.2">
      <c r="L146" s="168"/>
    </row>
    <row r="147" spans="12:12" x14ac:dyDescent="0.2">
      <c r="L147" s="168"/>
    </row>
    <row r="148" spans="12:12" x14ac:dyDescent="0.2">
      <c r="L148" s="168"/>
    </row>
    <row r="149" spans="12:12" x14ac:dyDescent="0.2">
      <c r="L149" s="168"/>
    </row>
    <row r="150" spans="12:12" x14ac:dyDescent="0.2">
      <c r="L150" s="168"/>
    </row>
    <row r="151" spans="12:12" x14ac:dyDescent="0.2">
      <c r="L151" s="168"/>
    </row>
    <row r="152" spans="12:12" x14ac:dyDescent="0.2">
      <c r="L152" s="168"/>
    </row>
    <row r="153" spans="12:12" x14ac:dyDescent="0.2">
      <c r="L153" s="168"/>
    </row>
    <row r="154" spans="12:12" x14ac:dyDescent="0.2">
      <c r="L154" s="168"/>
    </row>
    <row r="155" spans="12:12" x14ac:dyDescent="0.2">
      <c r="L155" s="168"/>
    </row>
    <row r="156" spans="12:12" x14ac:dyDescent="0.2">
      <c r="L156" s="168"/>
    </row>
    <row r="157" spans="12:12" x14ac:dyDescent="0.2">
      <c r="L157" s="168"/>
    </row>
    <row r="158" spans="12:12" x14ac:dyDescent="0.2">
      <c r="L158" s="168"/>
    </row>
    <row r="159" spans="12:12" x14ac:dyDescent="0.2">
      <c r="L159" s="168"/>
    </row>
    <row r="160" spans="12:12" x14ac:dyDescent="0.2">
      <c r="L160" s="168"/>
    </row>
    <row r="161" spans="12:12" x14ac:dyDescent="0.2">
      <c r="L161" s="168"/>
    </row>
    <row r="162" spans="12:12" x14ac:dyDescent="0.2">
      <c r="L162" s="168"/>
    </row>
    <row r="163" spans="12:12" x14ac:dyDescent="0.2">
      <c r="L163" s="168"/>
    </row>
    <row r="164" spans="12:12" x14ac:dyDescent="0.2">
      <c r="L164" s="168"/>
    </row>
    <row r="165" spans="12:12" x14ac:dyDescent="0.2">
      <c r="L165" s="168"/>
    </row>
    <row r="166" spans="12:12" x14ac:dyDescent="0.2">
      <c r="L166" s="168"/>
    </row>
    <row r="167" spans="12:12" x14ac:dyDescent="0.2">
      <c r="L167" s="168"/>
    </row>
    <row r="168" spans="12:12" x14ac:dyDescent="0.2">
      <c r="L168" s="168"/>
    </row>
    <row r="169" spans="12:12" x14ac:dyDescent="0.2">
      <c r="L169" s="168"/>
    </row>
    <row r="170" spans="12:12" x14ac:dyDescent="0.2">
      <c r="L170" s="168"/>
    </row>
    <row r="171" spans="12:12" x14ac:dyDescent="0.2">
      <c r="L171" s="168"/>
    </row>
    <row r="172" spans="12:12" x14ac:dyDescent="0.2">
      <c r="L172" s="168"/>
    </row>
    <row r="173" spans="12:12" x14ac:dyDescent="0.2">
      <c r="L173" s="168"/>
    </row>
    <row r="174" spans="12:12" x14ac:dyDescent="0.2">
      <c r="L174" s="168"/>
    </row>
    <row r="175" spans="12:12" x14ac:dyDescent="0.2">
      <c r="L175" s="168"/>
    </row>
    <row r="176" spans="12:12" x14ac:dyDescent="0.2">
      <c r="L176" s="168"/>
    </row>
    <row r="177" spans="12:12" x14ac:dyDescent="0.2">
      <c r="L177" s="168"/>
    </row>
    <row r="178" spans="12:12" x14ac:dyDescent="0.2">
      <c r="L178" s="168"/>
    </row>
    <row r="179" spans="12:12" x14ac:dyDescent="0.2">
      <c r="L179" s="168"/>
    </row>
    <row r="180" spans="12:12" x14ac:dyDescent="0.2">
      <c r="L180" s="168"/>
    </row>
    <row r="181" spans="12:12" x14ac:dyDescent="0.2">
      <c r="L181" s="168"/>
    </row>
    <row r="182" spans="12:12" x14ac:dyDescent="0.2">
      <c r="L182" s="168"/>
    </row>
    <row r="183" spans="12:12" x14ac:dyDescent="0.2">
      <c r="L183" s="168"/>
    </row>
    <row r="184" spans="12:12" x14ac:dyDescent="0.2">
      <c r="L184" s="168"/>
    </row>
    <row r="185" spans="12:12" x14ac:dyDescent="0.2">
      <c r="L185" s="168"/>
    </row>
    <row r="186" spans="12:12" x14ac:dyDescent="0.2">
      <c r="L186" s="168"/>
    </row>
    <row r="187" spans="12:12" x14ac:dyDescent="0.2">
      <c r="L187" s="168"/>
    </row>
    <row r="188" spans="12:12" x14ac:dyDescent="0.2">
      <c r="L188" s="168"/>
    </row>
    <row r="189" spans="12:12" x14ac:dyDescent="0.2">
      <c r="L189" s="168"/>
    </row>
    <row r="190" spans="12:12" x14ac:dyDescent="0.2">
      <c r="L190" s="168"/>
    </row>
    <row r="191" spans="12:12" x14ac:dyDescent="0.2">
      <c r="L191" s="168"/>
    </row>
    <row r="192" spans="12:12" x14ac:dyDescent="0.2">
      <c r="L192" s="168"/>
    </row>
    <row r="193" spans="12:12" x14ac:dyDescent="0.2">
      <c r="L193" s="168"/>
    </row>
    <row r="194" spans="12:12" x14ac:dyDescent="0.2">
      <c r="L194" s="168"/>
    </row>
    <row r="195" spans="12:12" x14ac:dyDescent="0.2">
      <c r="L195" s="168"/>
    </row>
    <row r="196" spans="12:12" x14ac:dyDescent="0.2">
      <c r="L196" s="168"/>
    </row>
    <row r="197" spans="12:12" x14ac:dyDescent="0.2">
      <c r="L197" s="168"/>
    </row>
    <row r="198" spans="12:12" x14ac:dyDescent="0.2">
      <c r="L198" s="168"/>
    </row>
    <row r="199" spans="12:12" x14ac:dyDescent="0.2">
      <c r="L199" s="168"/>
    </row>
    <row r="200" spans="12:12" x14ac:dyDescent="0.2">
      <c r="L200" s="168"/>
    </row>
    <row r="201" spans="12:12" x14ac:dyDescent="0.2">
      <c r="L201" s="168"/>
    </row>
    <row r="202" spans="12:12" x14ac:dyDescent="0.2">
      <c r="L202" s="168"/>
    </row>
    <row r="203" spans="12:12" x14ac:dyDescent="0.2">
      <c r="L203" s="168"/>
    </row>
    <row r="204" spans="12:12" x14ac:dyDescent="0.2">
      <c r="L204" s="168"/>
    </row>
    <row r="205" spans="12:12" x14ac:dyDescent="0.2">
      <c r="L205" s="168"/>
    </row>
    <row r="206" spans="12:12" x14ac:dyDescent="0.2">
      <c r="L206" s="168"/>
    </row>
    <row r="207" spans="12:12" x14ac:dyDescent="0.2">
      <c r="L207" s="168"/>
    </row>
    <row r="208" spans="12:12" x14ac:dyDescent="0.2">
      <c r="L208" s="168"/>
    </row>
    <row r="209" spans="12:12" x14ac:dyDescent="0.2">
      <c r="L209" s="168"/>
    </row>
    <row r="210" spans="12:12" x14ac:dyDescent="0.2">
      <c r="L210" s="168"/>
    </row>
    <row r="211" spans="12:12" x14ac:dyDescent="0.2">
      <c r="L211" s="168"/>
    </row>
    <row r="212" spans="12:12" x14ac:dyDescent="0.2">
      <c r="L212" s="168"/>
    </row>
    <row r="213" spans="12:12" x14ac:dyDescent="0.2">
      <c r="L213" s="168"/>
    </row>
    <row r="214" spans="12:12" x14ac:dyDescent="0.2">
      <c r="L214" s="168"/>
    </row>
    <row r="215" spans="12:12" x14ac:dyDescent="0.2">
      <c r="L215" s="168"/>
    </row>
    <row r="216" spans="12:12" x14ac:dyDescent="0.2">
      <c r="L216" s="168"/>
    </row>
    <row r="217" spans="12:12" x14ac:dyDescent="0.2">
      <c r="L217" s="168"/>
    </row>
    <row r="218" spans="12:12" x14ac:dyDescent="0.2">
      <c r="L218" s="168"/>
    </row>
    <row r="219" spans="12:12" x14ac:dyDescent="0.2">
      <c r="L219" s="168"/>
    </row>
    <row r="220" spans="12:12" x14ac:dyDescent="0.2">
      <c r="L220" s="168"/>
    </row>
    <row r="221" spans="12:12" x14ac:dyDescent="0.2">
      <c r="L221" s="168"/>
    </row>
    <row r="222" spans="12:12" x14ac:dyDescent="0.2">
      <c r="L222" s="168"/>
    </row>
    <row r="223" spans="12:12" x14ac:dyDescent="0.2">
      <c r="L223" s="168"/>
    </row>
    <row r="224" spans="12:12" x14ac:dyDescent="0.2">
      <c r="L224" s="168"/>
    </row>
    <row r="225" spans="12:12" x14ac:dyDescent="0.2">
      <c r="L225" s="168"/>
    </row>
    <row r="226" spans="12:12" x14ac:dyDescent="0.2">
      <c r="L226" s="168"/>
    </row>
    <row r="227" spans="12:12" x14ac:dyDescent="0.2">
      <c r="L227" s="168"/>
    </row>
    <row r="228" spans="12:12" x14ac:dyDescent="0.2">
      <c r="L228" s="168"/>
    </row>
    <row r="229" spans="12:12" x14ac:dyDescent="0.2">
      <c r="L229" s="168"/>
    </row>
    <row r="230" spans="12:12" x14ac:dyDescent="0.2">
      <c r="L230" s="168"/>
    </row>
    <row r="231" spans="12:12" x14ac:dyDescent="0.2">
      <c r="L231" s="168"/>
    </row>
    <row r="232" spans="12:12" x14ac:dyDescent="0.2">
      <c r="L232" s="168"/>
    </row>
    <row r="233" spans="12:12" x14ac:dyDescent="0.2">
      <c r="L233" s="168"/>
    </row>
    <row r="234" spans="12:12" x14ac:dyDescent="0.2">
      <c r="L234" s="168"/>
    </row>
    <row r="235" spans="12:12" x14ac:dyDescent="0.2">
      <c r="L235" s="168"/>
    </row>
    <row r="236" spans="12:12" x14ac:dyDescent="0.2">
      <c r="L236" s="168"/>
    </row>
    <row r="237" spans="12:12" x14ac:dyDescent="0.2">
      <c r="L237" s="168"/>
    </row>
    <row r="238" spans="12:12" x14ac:dyDescent="0.2">
      <c r="L238" s="168"/>
    </row>
    <row r="239" spans="12:12" x14ac:dyDescent="0.2">
      <c r="L239" s="168"/>
    </row>
    <row r="240" spans="12:12" x14ac:dyDescent="0.2">
      <c r="L240" s="168"/>
    </row>
    <row r="241" spans="12:12" x14ac:dyDescent="0.2">
      <c r="L241" s="168"/>
    </row>
    <row r="242" spans="12:12" x14ac:dyDescent="0.2">
      <c r="L242" s="168"/>
    </row>
    <row r="243" spans="12:12" x14ac:dyDescent="0.2">
      <c r="L243" s="168"/>
    </row>
    <row r="244" spans="12:12" x14ac:dyDescent="0.2">
      <c r="L244" s="168"/>
    </row>
    <row r="245" spans="12:12" x14ac:dyDescent="0.2">
      <c r="L245" s="168"/>
    </row>
    <row r="246" spans="12:12" x14ac:dyDescent="0.2">
      <c r="L246" s="168"/>
    </row>
    <row r="247" spans="12:12" x14ac:dyDescent="0.2">
      <c r="L247" s="168"/>
    </row>
    <row r="248" spans="12:12" x14ac:dyDescent="0.2">
      <c r="L248" s="168"/>
    </row>
    <row r="249" spans="12:12" x14ac:dyDescent="0.2">
      <c r="L249" s="168"/>
    </row>
    <row r="250" spans="12:12" x14ac:dyDescent="0.2">
      <c r="L250" s="168"/>
    </row>
    <row r="251" spans="12:12" x14ac:dyDescent="0.2">
      <c r="L251" s="168"/>
    </row>
    <row r="252" spans="12:12" x14ac:dyDescent="0.2">
      <c r="L252" s="168"/>
    </row>
    <row r="253" spans="12:12" x14ac:dyDescent="0.2">
      <c r="L253" s="168"/>
    </row>
    <row r="254" spans="12:12" x14ac:dyDescent="0.2">
      <c r="L254" s="168"/>
    </row>
    <row r="255" spans="12:12" x14ac:dyDescent="0.2">
      <c r="L255" s="168"/>
    </row>
    <row r="256" spans="12:12" x14ac:dyDescent="0.2">
      <c r="L256" s="168"/>
    </row>
    <row r="257" spans="12:12" x14ac:dyDescent="0.2">
      <c r="L257" s="168"/>
    </row>
    <row r="258" spans="12:12" x14ac:dyDescent="0.2">
      <c r="L258" s="168"/>
    </row>
    <row r="259" spans="12:12" x14ac:dyDescent="0.2">
      <c r="L259" s="168"/>
    </row>
    <row r="260" spans="12:12" x14ac:dyDescent="0.2">
      <c r="L260" s="168"/>
    </row>
    <row r="261" spans="12:12" x14ac:dyDescent="0.2">
      <c r="L261" s="168"/>
    </row>
    <row r="262" spans="12:12" x14ac:dyDescent="0.2">
      <c r="L262" s="168"/>
    </row>
    <row r="263" spans="12:12" x14ac:dyDescent="0.2">
      <c r="L263" s="168"/>
    </row>
    <row r="264" spans="12:12" x14ac:dyDescent="0.2">
      <c r="L264" s="168"/>
    </row>
    <row r="265" spans="12:12" x14ac:dyDescent="0.2">
      <c r="L265" s="168"/>
    </row>
    <row r="266" spans="12:12" x14ac:dyDescent="0.2">
      <c r="L266" s="168"/>
    </row>
    <row r="267" spans="12:12" x14ac:dyDescent="0.2">
      <c r="L267" s="168"/>
    </row>
    <row r="268" spans="12:12" x14ac:dyDescent="0.2">
      <c r="L268" s="168"/>
    </row>
    <row r="269" spans="12:12" x14ac:dyDescent="0.2">
      <c r="L269" s="168"/>
    </row>
    <row r="270" spans="12:12" x14ac:dyDescent="0.2">
      <c r="L270" s="168"/>
    </row>
    <row r="271" spans="12:12" x14ac:dyDescent="0.2">
      <c r="L271" s="168"/>
    </row>
    <row r="272" spans="12:12" x14ac:dyDescent="0.2">
      <c r="L272" s="168"/>
    </row>
    <row r="273" spans="12:12" x14ac:dyDescent="0.2">
      <c r="L273" s="168"/>
    </row>
    <row r="274" spans="12:12" x14ac:dyDescent="0.2">
      <c r="L274" s="168"/>
    </row>
    <row r="275" spans="12:12" x14ac:dyDescent="0.2">
      <c r="L275" s="168"/>
    </row>
    <row r="276" spans="12:12" x14ac:dyDescent="0.2">
      <c r="L276" s="168"/>
    </row>
    <row r="277" spans="12:12" x14ac:dyDescent="0.2">
      <c r="L277" s="168"/>
    </row>
    <row r="278" spans="12:12" x14ac:dyDescent="0.2">
      <c r="L278" s="168"/>
    </row>
    <row r="279" spans="12:12" x14ac:dyDescent="0.2">
      <c r="L279" s="168"/>
    </row>
    <row r="280" spans="12:12" x14ac:dyDescent="0.2">
      <c r="L280" s="168"/>
    </row>
    <row r="281" spans="12:12" x14ac:dyDescent="0.2">
      <c r="L281" s="168"/>
    </row>
    <row r="282" spans="12:12" x14ac:dyDescent="0.2">
      <c r="L282" s="168"/>
    </row>
    <row r="283" spans="12:12" x14ac:dyDescent="0.2">
      <c r="L283" s="168"/>
    </row>
    <row r="284" spans="12:12" x14ac:dyDescent="0.2">
      <c r="L284" s="168"/>
    </row>
    <row r="285" spans="12:12" x14ac:dyDescent="0.2">
      <c r="L285" s="168"/>
    </row>
    <row r="286" spans="12:12" x14ac:dyDescent="0.2">
      <c r="L286" s="168"/>
    </row>
    <row r="287" spans="12:12" x14ac:dyDescent="0.2">
      <c r="L287" s="168"/>
    </row>
    <row r="288" spans="12:12" x14ac:dyDescent="0.2">
      <c r="L288" s="168"/>
    </row>
    <row r="289" spans="12:12" x14ac:dyDescent="0.2">
      <c r="L289" s="168"/>
    </row>
    <row r="290" spans="12:12" x14ac:dyDescent="0.2">
      <c r="L290" s="168"/>
    </row>
    <row r="291" spans="12:12" x14ac:dyDescent="0.2">
      <c r="L291" s="168"/>
    </row>
    <row r="292" spans="12:12" x14ac:dyDescent="0.2">
      <c r="L292" s="168"/>
    </row>
    <row r="293" spans="12:12" x14ac:dyDescent="0.2">
      <c r="L293" s="168"/>
    </row>
    <row r="294" spans="12:12" x14ac:dyDescent="0.2">
      <c r="L294" s="168"/>
    </row>
    <row r="295" spans="12:12" x14ac:dyDescent="0.2">
      <c r="L295" s="168"/>
    </row>
    <row r="296" spans="12:12" x14ac:dyDescent="0.2">
      <c r="L296" s="168"/>
    </row>
    <row r="297" spans="12:12" x14ac:dyDescent="0.2">
      <c r="L297" s="168"/>
    </row>
    <row r="298" spans="12:12" x14ac:dyDescent="0.2">
      <c r="L298" s="168"/>
    </row>
    <row r="299" spans="12:12" x14ac:dyDescent="0.2">
      <c r="L299" s="168"/>
    </row>
    <row r="300" spans="12:12" x14ac:dyDescent="0.2">
      <c r="L300" s="168"/>
    </row>
    <row r="301" spans="12:12" x14ac:dyDescent="0.2">
      <c r="L301" s="168"/>
    </row>
    <row r="302" spans="12:12" x14ac:dyDescent="0.2">
      <c r="L302" s="168"/>
    </row>
    <row r="303" spans="12:12" x14ac:dyDescent="0.2">
      <c r="L303" s="168"/>
    </row>
    <row r="304" spans="12:12" x14ac:dyDescent="0.2">
      <c r="L304" s="168"/>
    </row>
    <row r="305" spans="12:12" x14ac:dyDescent="0.2">
      <c r="L305" s="168"/>
    </row>
    <row r="306" spans="12:12" x14ac:dyDescent="0.2">
      <c r="L306" s="168"/>
    </row>
    <row r="307" spans="12:12" x14ac:dyDescent="0.2">
      <c r="L307" s="168"/>
    </row>
    <row r="308" spans="12:12" x14ac:dyDescent="0.2">
      <c r="L308" s="168"/>
    </row>
    <row r="309" spans="12:12" x14ac:dyDescent="0.2">
      <c r="L309" s="168"/>
    </row>
    <row r="310" spans="12:12" x14ac:dyDescent="0.2">
      <c r="L310" s="168"/>
    </row>
    <row r="311" spans="12:12" x14ac:dyDescent="0.2">
      <c r="L311" s="168"/>
    </row>
    <row r="312" spans="12:12" x14ac:dyDescent="0.2">
      <c r="L312" s="168"/>
    </row>
    <row r="313" spans="12:12" x14ac:dyDescent="0.2">
      <c r="L313" s="168"/>
    </row>
    <row r="314" spans="12:12" x14ac:dyDescent="0.2">
      <c r="L314" s="168"/>
    </row>
    <row r="315" spans="12:12" x14ac:dyDescent="0.2">
      <c r="L315" s="168"/>
    </row>
    <row r="316" spans="12:12" x14ac:dyDescent="0.2">
      <c r="L316" s="168"/>
    </row>
    <row r="317" spans="12:12" x14ac:dyDescent="0.2">
      <c r="L317" s="168"/>
    </row>
    <row r="318" spans="12:12" x14ac:dyDescent="0.2">
      <c r="L318" s="168"/>
    </row>
    <row r="319" spans="12:12" x14ac:dyDescent="0.2">
      <c r="L319" s="168"/>
    </row>
    <row r="320" spans="12:12" x14ac:dyDescent="0.2">
      <c r="L320" s="168"/>
    </row>
    <row r="321" spans="12:12" x14ac:dyDescent="0.2">
      <c r="L321" s="168"/>
    </row>
    <row r="322" spans="12:12" x14ac:dyDescent="0.2">
      <c r="L322" s="168"/>
    </row>
    <row r="323" spans="12:12" x14ac:dyDescent="0.2">
      <c r="L323" s="168"/>
    </row>
    <row r="324" spans="12:12" x14ac:dyDescent="0.2">
      <c r="L324" s="168"/>
    </row>
    <row r="325" spans="12:12" x14ac:dyDescent="0.2">
      <c r="L325" s="168"/>
    </row>
    <row r="326" spans="12:12" x14ac:dyDescent="0.2">
      <c r="L326" s="168"/>
    </row>
    <row r="327" spans="12:12" x14ac:dyDescent="0.2">
      <c r="L327" s="168"/>
    </row>
    <row r="328" spans="12:12" x14ac:dyDescent="0.2">
      <c r="L328" s="168"/>
    </row>
    <row r="329" spans="12:12" x14ac:dyDescent="0.2">
      <c r="L329" s="168"/>
    </row>
    <row r="330" spans="12:12" x14ac:dyDescent="0.2">
      <c r="L330" s="168"/>
    </row>
    <row r="331" spans="12:12" x14ac:dyDescent="0.2">
      <c r="L331" s="168"/>
    </row>
    <row r="332" spans="12:12" x14ac:dyDescent="0.2">
      <c r="L332" s="168"/>
    </row>
    <row r="333" spans="12:12" x14ac:dyDescent="0.2">
      <c r="L333" s="168"/>
    </row>
    <row r="334" spans="12:12" x14ac:dyDescent="0.2">
      <c r="L334" s="168"/>
    </row>
    <row r="335" spans="12:12" x14ac:dyDescent="0.2">
      <c r="L335" s="168"/>
    </row>
    <row r="336" spans="12:12" x14ac:dyDescent="0.2">
      <c r="L336" s="168"/>
    </row>
    <row r="337" spans="12:12" x14ac:dyDescent="0.2">
      <c r="L337" s="168"/>
    </row>
    <row r="338" spans="12:12" x14ac:dyDescent="0.2">
      <c r="L338" s="168"/>
    </row>
    <row r="339" spans="12:12" x14ac:dyDescent="0.2">
      <c r="L339" s="168"/>
    </row>
    <row r="340" spans="12:12" x14ac:dyDescent="0.2">
      <c r="L340" s="168"/>
    </row>
    <row r="341" spans="12:12" x14ac:dyDescent="0.2">
      <c r="L341" s="168"/>
    </row>
    <row r="342" spans="12:12" x14ac:dyDescent="0.2">
      <c r="L342" s="168"/>
    </row>
    <row r="343" spans="12:12" x14ac:dyDescent="0.2">
      <c r="L343" s="168"/>
    </row>
    <row r="344" spans="12:12" x14ac:dyDescent="0.2">
      <c r="L344" s="168"/>
    </row>
    <row r="345" spans="12:12" x14ac:dyDescent="0.2">
      <c r="L345" s="168"/>
    </row>
    <row r="346" spans="12:12" x14ac:dyDescent="0.2">
      <c r="L346" s="168"/>
    </row>
    <row r="347" spans="12:12" x14ac:dyDescent="0.2">
      <c r="L347" s="168"/>
    </row>
    <row r="348" spans="12:12" x14ac:dyDescent="0.2">
      <c r="L348" s="168"/>
    </row>
    <row r="349" spans="12:12" x14ac:dyDescent="0.2">
      <c r="L349" s="168"/>
    </row>
    <row r="350" spans="12:12" x14ac:dyDescent="0.2">
      <c r="L350" s="168"/>
    </row>
    <row r="351" spans="12:12" x14ac:dyDescent="0.2">
      <c r="L351" s="168"/>
    </row>
    <row r="352" spans="12:12" x14ac:dyDescent="0.2">
      <c r="L352" s="168"/>
    </row>
    <row r="353" spans="12:12" x14ac:dyDescent="0.2">
      <c r="L353" s="168"/>
    </row>
    <row r="354" spans="12:12" x14ac:dyDescent="0.2">
      <c r="L354" s="168"/>
    </row>
    <row r="355" spans="12:12" x14ac:dyDescent="0.2">
      <c r="L355" s="168"/>
    </row>
    <row r="356" spans="12:12" x14ac:dyDescent="0.2">
      <c r="L356" s="168"/>
    </row>
    <row r="357" spans="12:12" x14ac:dyDescent="0.2">
      <c r="L357" s="168"/>
    </row>
    <row r="358" spans="12:12" x14ac:dyDescent="0.2">
      <c r="L358" s="168"/>
    </row>
    <row r="359" spans="12:12" x14ac:dyDescent="0.2">
      <c r="L359" s="168"/>
    </row>
    <row r="360" spans="12:12" x14ac:dyDescent="0.2">
      <c r="L360" s="168"/>
    </row>
    <row r="361" spans="12:12" x14ac:dyDescent="0.2">
      <c r="L361" s="168"/>
    </row>
    <row r="362" spans="12:12" x14ac:dyDescent="0.2">
      <c r="L362" s="168"/>
    </row>
    <row r="363" spans="12:12" x14ac:dyDescent="0.2">
      <c r="L363" s="168"/>
    </row>
    <row r="364" spans="12:12" x14ac:dyDescent="0.2">
      <c r="L364" s="168"/>
    </row>
    <row r="365" spans="12:12" x14ac:dyDescent="0.2">
      <c r="L365" s="168"/>
    </row>
    <row r="366" spans="12:12" x14ac:dyDescent="0.2">
      <c r="L366" s="168"/>
    </row>
    <row r="367" spans="12:12" x14ac:dyDescent="0.2">
      <c r="L367" s="168"/>
    </row>
    <row r="368" spans="12:12" x14ac:dyDescent="0.2">
      <c r="L368" s="168"/>
    </row>
    <row r="369" spans="12:12" x14ac:dyDescent="0.2">
      <c r="L369" s="168"/>
    </row>
    <row r="370" spans="12:12" x14ac:dyDescent="0.2">
      <c r="L370" s="168"/>
    </row>
    <row r="371" spans="12:12" x14ac:dyDescent="0.2">
      <c r="L371" s="168"/>
    </row>
    <row r="372" spans="12:12" x14ac:dyDescent="0.2">
      <c r="L372" s="168"/>
    </row>
    <row r="373" spans="12:12" x14ac:dyDescent="0.2">
      <c r="L373" s="168"/>
    </row>
    <row r="374" spans="12:12" x14ac:dyDescent="0.2">
      <c r="L374" s="168"/>
    </row>
    <row r="375" spans="12:12" x14ac:dyDescent="0.2">
      <c r="L375" s="168"/>
    </row>
    <row r="376" spans="12:12" x14ac:dyDescent="0.2">
      <c r="L376" s="168"/>
    </row>
    <row r="377" spans="12:12" x14ac:dyDescent="0.2">
      <c r="L377" s="168"/>
    </row>
    <row r="378" spans="12:12" x14ac:dyDescent="0.2">
      <c r="L378" s="168"/>
    </row>
    <row r="379" spans="12:12" x14ac:dyDescent="0.2">
      <c r="L379" s="168"/>
    </row>
    <row r="380" spans="12:12" x14ac:dyDescent="0.2">
      <c r="L380" s="168"/>
    </row>
    <row r="381" spans="12:12" x14ac:dyDescent="0.2">
      <c r="L381" s="168"/>
    </row>
    <row r="382" spans="12:12" x14ac:dyDescent="0.2">
      <c r="L382" s="168"/>
    </row>
    <row r="383" spans="12:12" x14ac:dyDescent="0.2">
      <c r="L383" s="168"/>
    </row>
    <row r="384" spans="12:12" x14ac:dyDescent="0.2">
      <c r="L384" s="168"/>
    </row>
    <row r="385" spans="12:12" x14ac:dyDescent="0.2">
      <c r="L385" s="168"/>
    </row>
    <row r="386" spans="12:12" x14ac:dyDescent="0.2">
      <c r="L386" s="168"/>
    </row>
    <row r="387" spans="12:12" x14ac:dyDescent="0.2">
      <c r="L387" s="168"/>
    </row>
    <row r="388" spans="12:12" x14ac:dyDescent="0.2">
      <c r="L388" s="168"/>
    </row>
    <row r="389" spans="12:12" x14ac:dyDescent="0.2">
      <c r="L389" s="168"/>
    </row>
    <row r="390" spans="12:12" x14ac:dyDescent="0.2">
      <c r="L390" s="168"/>
    </row>
    <row r="391" spans="12:12" x14ac:dyDescent="0.2">
      <c r="L391" s="168"/>
    </row>
    <row r="392" spans="12:12" x14ac:dyDescent="0.2">
      <c r="L392" s="168"/>
    </row>
    <row r="393" spans="12:12" x14ac:dyDescent="0.2">
      <c r="L393" s="168"/>
    </row>
    <row r="394" spans="12:12" x14ac:dyDescent="0.2">
      <c r="L394" s="168"/>
    </row>
    <row r="395" spans="12:12" x14ac:dyDescent="0.2">
      <c r="L395" s="168"/>
    </row>
    <row r="396" spans="12:12" x14ac:dyDescent="0.2">
      <c r="L396" s="168"/>
    </row>
    <row r="397" spans="12:12" x14ac:dyDescent="0.2">
      <c r="L397" s="168"/>
    </row>
    <row r="398" spans="12:12" x14ac:dyDescent="0.2">
      <c r="L398" s="168"/>
    </row>
    <row r="399" spans="12:12" x14ac:dyDescent="0.2">
      <c r="L399" s="168"/>
    </row>
    <row r="400" spans="12:12" x14ac:dyDescent="0.2">
      <c r="L400" s="168"/>
    </row>
    <row r="401" spans="12:12" x14ac:dyDescent="0.2">
      <c r="L401" s="168"/>
    </row>
    <row r="402" spans="12:12" x14ac:dyDescent="0.2">
      <c r="L402" s="168"/>
    </row>
    <row r="403" spans="12:12" x14ac:dyDescent="0.2">
      <c r="L403" s="168"/>
    </row>
    <row r="404" spans="12:12" x14ac:dyDescent="0.2">
      <c r="L404" s="168"/>
    </row>
    <row r="405" spans="12:12" x14ac:dyDescent="0.2">
      <c r="L405" s="168"/>
    </row>
    <row r="406" spans="12:12" x14ac:dyDescent="0.2">
      <c r="L406" s="168"/>
    </row>
    <row r="407" spans="12:12" x14ac:dyDescent="0.2">
      <c r="L407" s="168"/>
    </row>
    <row r="408" spans="12:12" x14ac:dyDescent="0.2">
      <c r="L408" s="168"/>
    </row>
    <row r="409" spans="12:12" x14ac:dyDescent="0.2">
      <c r="L409" s="168"/>
    </row>
    <row r="410" spans="12:12" x14ac:dyDescent="0.2">
      <c r="L410" s="168"/>
    </row>
    <row r="411" spans="12:12" x14ac:dyDescent="0.2">
      <c r="L411" s="168"/>
    </row>
    <row r="412" spans="12:12" x14ac:dyDescent="0.2">
      <c r="L412" s="168"/>
    </row>
    <row r="413" spans="12:12" x14ac:dyDescent="0.2">
      <c r="L413" s="168"/>
    </row>
    <row r="414" spans="12:12" x14ac:dyDescent="0.2">
      <c r="L414" s="168"/>
    </row>
    <row r="415" spans="12:12" x14ac:dyDescent="0.2">
      <c r="L415" s="168"/>
    </row>
  </sheetData>
  <mergeCells count="3">
    <mergeCell ref="A60:J60"/>
    <mergeCell ref="A2:AF2"/>
    <mergeCell ref="A3:AF3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&amp;L&amp;"Times New Roman,Regular"Source:  Fall AIS file
&amp;C&amp;"Times New Roman,Bold"&amp;11F-11.0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F-11.0</vt:lpstr>
      <vt:lpstr>'F-11.0'!Print_Area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Lane Ent Mister</cp:lastModifiedBy>
  <cp:lastPrinted>2025-11-14T14:16:44Z</cp:lastPrinted>
  <dcterms:created xsi:type="dcterms:W3CDTF">2004-03-25T15:58:27Z</dcterms:created>
  <dcterms:modified xsi:type="dcterms:W3CDTF">2025-11-14T15:10:24Z</dcterms:modified>
</cp:coreProperties>
</file>