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InstRes\FACTBOOK\2023-24\"/>
    </mc:Choice>
  </mc:AlternateContent>
  <xr:revisionPtr revIDLastSave="0" documentId="13_ncr:1_{FBA17BEB-1635-432A-82CF-7203C0C5F37D}" xr6:coauthVersionLast="36" xr6:coauthVersionMax="36" xr10:uidLastSave="{00000000-0000-0000-0000-000000000000}"/>
  <bookViews>
    <workbookView xWindow="11715" yWindow="1260" windowWidth="12150" windowHeight="11535" tabRatio="601" xr2:uid="{00000000-000D-0000-FFFF-FFFF00000000}"/>
  </bookViews>
  <sheets>
    <sheet name="C-10.0" sheetId="3" r:id="rId1"/>
    <sheet name="SPSS output" sheetId="4" r:id="rId2"/>
  </sheets>
  <externalReferences>
    <externalReference r:id="rId3"/>
    <externalReference r:id="rId4"/>
    <externalReference r:id="rId5"/>
  </externalReferences>
  <definedNames>
    <definedName name="_xlnm.Print_Area" localSheetId="0">'C-10.0'!$A$1:$H$102</definedName>
  </definedNames>
  <calcPr calcId="191029"/>
</workbook>
</file>

<file path=xl/calcChain.xml><?xml version="1.0" encoding="utf-8"?>
<calcChain xmlns="http://schemas.openxmlformats.org/spreadsheetml/2006/main">
  <c r="H93" i="3" l="1"/>
  <c r="H44" i="3"/>
  <c r="I44" i="3"/>
  <c r="E44" i="3"/>
  <c r="C15" i="3" l="1"/>
  <c r="E10" i="3" l="1"/>
  <c r="H10" i="3" s="1"/>
  <c r="E31" i="3" l="1"/>
  <c r="H31" i="3" s="1"/>
  <c r="E59" i="3"/>
  <c r="H59" i="3" s="1"/>
  <c r="I31" i="3" l="1"/>
  <c r="E19" i="3"/>
  <c r="E9" i="3"/>
  <c r="H9" i="3" s="1"/>
  <c r="D93" i="3" l="1"/>
  <c r="E45" i="3"/>
  <c r="I45" i="3" s="1"/>
  <c r="E39" i="3"/>
  <c r="H39" i="3" s="1"/>
  <c r="G15" i="3"/>
  <c r="F15" i="3"/>
  <c r="D15" i="3"/>
  <c r="E8" i="3"/>
  <c r="E6" i="3"/>
  <c r="E13" i="3"/>
  <c r="E7" i="3"/>
  <c r="E11" i="3"/>
  <c r="E12" i="3"/>
  <c r="E14" i="3"/>
  <c r="I39" i="3" l="1"/>
  <c r="H45" i="3"/>
  <c r="E15" i="3"/>
  <c r="G18" i="3"/>
  <c r="E81" i="3" l="1"/>
  <c r="H81" i="3" s="1"/>
  <c r="E80" i="3"/>
  <c r="C18" i="3" l="1"/>
  <c r="F18" i="3"/>
  <c r="D18" i="3"/>
  <c r="C93" i="3" l="1"/>
  <c r="C77" i="3"/>
  <c r="C67" i="3"/>
  <c r="C54" i="3"/>
  <c r="H6" i="3"/>
  <c r="G67" i="3"/>
  <c r="F67" i="3"/>
  <c r="D67" i="3"/>
  <c r="G54" i="3"/>
  <c r="F54" i="3"/>
  <c r="D54" i="3"/>
  <c r="H19" i="3"/>
  <c r="E87" i="3"/>
  <c r="H87" i="3" s="1"/>
  <c r="E85" i="3"/>
  <c r="H85" i="3" s="1"/>
  <c r="C97" i="3" l="1"/>
  <c r="F77" i="3"/>
  <c r="E33" i="3" l="1"/>
  <c r="H33" i="3" s="1"/>
  <c r="E66" i="3"/>
  <c r="H66" i="3" s="1"/>
  <c r="E37" i="3"/>
  <c r="I37" i="3" s="1"/>
  <c r="I33" i="3" l="1"/>
  <c r="H37" i="3"/>
  <c r="E56" i="3" l="1"/>
  <c r="E21" i="3" l="1"/>
  <c r="E96" i="3"/>
  <c r="E95" i="3"/>
  <c r="E17" i="3"/>
  <c r="E89" i="3"/>
  <c r="E88" i="3"/>
  <c r="E82" i="3"/>
  <c r="E91" i="3"/>
  <c r="E90" i="3"/>
  <c r="E86" i="3"/>
  <c r="E84" i="3"/>
  <c r="E83" i="3"/>
  <c r="E79" i="3"/>
  <c r="E76" i="3"/>
  <c r="E75" i="3"/>
  <c r="E74" i="3"/>
  <c r="E73" i="3"/>
  <c r="E72" i="3"/>
  <c r="E71" i="3"/>
  <c r="E70" i="3"/>
  <c r="E69" i="3"/>
  <c r="E65" i="3"/>
  <c r="E64" i="3"/>
  <c r="E16" i="3"/>
  <c r="E63" i="3"/>
  <c r="E62" i="3"/>
  <c r="E61" i="3"/>
  <c r="E60" i="3"/>
  <c r="E58" i="3"/>
  <c r="E57" i="3"/>
  <c r="E53" i="3"/>
  <c r="E52" i="3"/>
  <c r="E51" i="3"/>
  <c r="E50" i="3"/>
  <c r="E49" i="3"/>
  <c r="E48" i="3"/>
  <c r="E47" i="3"/>
  <c r="E46" i="3"/>
  <c r="E43" i="3"/>
  <c r="E42" i="3"/>
  <c r="E41" i="3"/>
  <c r="E40" i="3"/>
  <c r="E38" i="3"/>
  <c r="H38" i="3" s="1"/>
  <c r="E36" i="3"/>
  <c r="E35" i="3"/>
  <c r="E34" i="3"/>
  <c r="E32" i="3"/>
  <c r="E30" i="3"/>
  <c r="E29" i="3"/>
  <c r="E28" i="3"/>
  <c r="E27" i="3"/>
  <c r="E26" i="3"/>
  <c r="E25" i="3"/>
  <c r="E24" i="3"/>
  <c r="H24" i="3" s="1"/>
  <c r="E23" i="3"/>
  <c r="H23" i="3" s="1"/>
  <c r="E22" i="3"/>
  <c r="H22" i="3" s="1"/>
  <c r="D77" i="3"/>
  <c r="E18" i="3" l="1"/>
  <c r="D97" i="3"/>
  <c r="E67" i="3"/>
  <c r="I20" i="3"/>
  <c r="E54" i="3"/>
  <c r="I38" i="3"/>
  <c r="E77" i="3"/>
  <c r="H95" i="3"/>
  <c r="H11" i="3"/>
  <c r="H96" i="3"/>
  <c r="H17" i="3"/>
  <c r="H89" i="3"/>
  <c r="H88" i="3"/>
  <c r="H13" i="3"/>
  <c r="H7" i="3"/>
  <c r="H82" i="3"/>
  <c r="H91" i="3"/>
  <c r="H90" i="3"/>
  <c r="H86" i="3"/>
  <c r="H84" i="3"/>
  <c r="H83" i="3"/>
  <c r="H80" i="3"/>
  <c r="H79" i="3"/>
  <c r="H76" i="3"/>
  <c r="H75" i="3"/>
  <c r="H74" i="3"/>
  <c r="H73" i="3"/>
  <c r="H72" i="3"/>
  <c r="H71" i="3"/>
  <c r="H70" i="3"/>
  <c r="H69" i="3"/>
  <c r="H14" i="3"/>
  <c r="H65" i="3"/>
  <c r="I16" i="3"/>
  <c r="H64" i="3"/>
  <c r="H16" i="3"/>
  <c r="H63" i="3"/>
  <c r="H62" i="3"/>
  <c r="H61" i="3"/>
  <c r="H60" i="3"/>
  <c r="H58" i="3"/>
  <c r="I57" i="3"/>
  <c r="H12" i="3"/>
  <c r="H56" i="3"/>
  <c r="H53" i="3"/>
  <c r="H52" i="3"/>
  <c r="H51" i="3"/>
  <c r="H50" i="3"/>
  <c r="H49" i="3"/>
  <c r="H46" i="3"/>
  <c r="H43" i="3"/>
  <c r="H42" i="3"/>
  <c r="H40" i="3"/>
  <c r="H36" i="3"/>
  <c r="H35" i="3"/>
  <c r="H34" i="3"/>
  <c r="H29" i="3"/>
  <c r="H27" i="3"/>
  <c r="H26" i="3"/>
  <c r="H25" i="3"/>
  <c r="H21" i="3"/>
  <c r="G77" i="3"/>
  <c r="G93" i="3"/>
  <c r="I103" i="3"/>
  <c r="I102" i="3"/>
  <c r="I101" i="3"/>
  <c r="F93" i="3"/>
  <c r="F97" i="3" s="1"/>
  <c r="E94" i="3"/>
  <c r="I52" i="3"/>
  <c r="E92" i="3"/>
  <c r="E93" i="3" s="1"/>
  <c r="I70" i="3"/>
  <c r="I81" i="3"/>
  <c r="I78" i="3"/>
  <c r="I97" i="3"/>
  <c r="I84" i="3"/>
  <c r="G97" i="3" l="1"/>
  <c r="H94" i="3"/>
  <c r="E97" i="3"/>
  <c r="H92" i="3"/>
  <c r="I51" i="3"/>
  <c r="I26" i="3"/>
  <c r="I42" i="3"/>
  <c r="I50" i="3"/>
  <c r="I63" i="3"/>
  <c r="I21" i="3"/>
  <c r="I56" i="3"/>
  <c r="I85" i="3"/>
  <c r="I29" i="3"/>
  <c r="I87" i="3"/>
  <c r="I83" i="3"/>
  <c r="I75" i="3"/>
  <c r="I73" i="3"/>
  <c r="I68" i="3"/>
  <c r="I67" i="3"/>
  <c r="I64" i="3"/>
  <c r="I62" i="3"/>
  <c r="H57" i="3"/>
  <c r="H67" i="3" s="1"/>
  <c r="H8" i="3"/>
  <c r="H15" i="3" s="1"/>
  <c r="H18" i="3" s="1"/>
  <c r="I53" i="3"/>
  <c r="I48" i="3"/>
  <c r="H48" i="3"/>
  <c r="I47" i="3"/>
  <c r="H47" i="3"/>
  <c r="I46" i="3"/>
  <c r="H41" i="3"/>
  <c r="I40" i="3"/>
  <c r="I35" i="3"/>
  <c r="I34" i="3"/>
  <c r="I32" i="3"/>
  <c r="H32" i="3"/>
  <c r="I30" i="3"/>
  <c r="H30" i="3"/>
  <c r="I28" i="3"/>
  <c r="H28" i="3"/>
  <c r="I27" i="3"/>
  <c r="I24" i="3"/>
  <c r="D99" i="3"/>
  <c r="I77" i="3"/>
  <c r="I80" i="3"/>
  <c r="I76" i="3"/>
  <c r="I88" i="3"/>
  <c r="I71" i="3"/>
  <c r="I14" i="3"/>
  <c r="I61" i="3"/>
  <c r="I58" i="3"/>
  <c r="I55" i="3"/>
  <c r="I43" i="3"/>
  <c r="I36" i="3"/>
  <c r="I49" i="3"/>
  <c r="H77" i="3"/>
  <c r="I69" i="3"/>
  <c r="C99" i="3"/>
  <c r="H54" i="3" l="1"/>
  <c r="H97" i="3" s="1"/>
  <c r="F99" i="3"/>
  <c r="G99" i="3"/>
  <c r="E99" i="3" l="1"/>
  <c r="H99" i="3" s="1"/>
  <c r="I17" i="3"/>
</calcChain>
</file>

<file path=xl/sharedStrings.xml><?xml version="1.0" encoding="utf-8"?>
<sst xmlns="http://schemas.openxmlformats.org/spreadsheetml/2006/main" count="454" uniqueCount="258">
  <si>
    <t>DISCIPLINE</t>
  </si>
  <si>
    <t>CODE</t>
  </si>
  <si>
    <t>Alphabetical</t>
  </si>
  <si>
    <t>Accounting</t>
  </si>
  <si>
    <t>Anthropology</t>
  </si>
  <si>
    <t>Art</t>
  </si>
  <si>
    <t>Biology</t>
  </si>
  <si>
    <t>Business Administration</t>
  </si>
  <si>
    <t>Chemistry</t>
  </si>
  <si>
    <t>Communication Arts</t>
  </si>
  <si>
    <t>Computer Science</t>
  </si>
  <si>
    <t>Dance</t>
  </si>
  <si>
    <t>Economics</t>
  </si>
  <si>
    <t>English</t>
  </si>
  <si>
    <t>French</t>
  </si>
  <si>
    <t>General Studies</t>
  </si>
  <si>
    <t>Geography</t>
  </si>
  <si>
    <t>Geology</t>
  </si>
  <si>
    <t>German</t>
  </si>
  <si>
    <t>History</t>
  </si>
  <si>
    <t>Interdisciplinary Studies</t>
  </si>
  <si>
    <t>Mathematics</t>
  </si>
  <si>
    <t>Military Science</t>
  </si>
  <si>
    <t>Modern Languages</t>
  </si>
  <si>
    <t>Music</t>
  </si>
  <si>
    <t>Music-Applied</t>
  </si>
  <si>
    <t>Philosophy</t>
  </si>
  <si>
    <t>Physical Education</t>
  </si>
  <si>
    <t>Physics</t>
  </si>
  <si>
    <t>Political Science</t>
  </si>
  <si>
    <t>Psychology</t>
  </si>
  <si>
    <t>Respiratory Therapy</t>
  </si>
  <si>
    <t>Russian</t>
  </si>
  <si>
    <t>Science Education</t>
  </si>
  <si>
    <t>Social Science</t>
  </si>
  <si>
    <t>Sociology</t>
  </si>
  <si>
    <t>Spanish</t>
  </si>
  <si>
    <t>TOTAL STUDENT CREDIT HOURS</t>
  </si>
  <si>
    <t xml:space="preserve">    (100-200)</t>
  </si>
  <si>
    <t xml:space="preserve">   (300-400)</t>
  </si>
  <si>
    <t>GRAND TOTAL FTES</t>
  </si>
  <si>
    <t>Pre-engineering</t>
  </si>
  <si>
    <t>Proportion Day</t>
  </si>
  <si>
    <t>Proportion Night</t>
  </si>
  <si>
    <t xml:space="preserve">      Lower  </t>
  </si>
  <si>
    <t xml:space="preserve">      Upper   </t>
  </si>
  <si>
    <t xml:space="preserve">   Graduate  </t>
  </si>
  <si>
    <t>Theatre</t>
  </si>
  <si>
    <t>Finance</t>
  </si>
  <si>
    <t>Marketing</t>
  </si>
  <si>
    <t>Management</t>
  </si>
  <si>
    <t>Exercise Science</t>
  </si>
  <si>
    <t>Proportion Unknown</t>
  </si>
  <si>
    <t>Information Systems</t>
  </si>
  <si>
    <t>CIP</t>
  </si>
  <si>
    <t>52.0301</t>
  </si>
  <si>
    <t>51.9999</t>
  </si>
  <si>
    <t>09.0101</t>
  </si>
  <si>
    <t>11.0401</t>
  </si>
  <si>
    <t>13.0101</t>
  </si>
  <si>
    <t>13.0401</t>
  </si>
  <si>
    <t>13.1202</t>
  </si>
  <si>
    <t>13.1205</t>
  </si>
  <si>
    <t>13.1210</t>
  </si>
  <si>
    <t>13.1314</t>
  </si>
  <si>
    <t>13.1315</t>
  </si>
  <si>
    <t>14.9999</t>
  </si>
  <si>
    <t>16.0101</t>
  </si>
  <si>
    <t>16.0402</t>
  </si>
  <si>
    <t>16.0501</t>
  </si>
  <si>
    <t>16.0901</t>
  </si>
  <si>
    <t>16.0905</t>
  </si>
  <si>
    <t>23.0101</t>
  </si>
  <si>
    <t>24.0101</t>
  </si>
  <si>
    <t>26.0101</t>
  </si>
  <si>
    <t>27.0101</t>
  </si>
  <si>
    <t>30.0501</t>
  </si>
  <si>
    <t>31.0505</t>
  </si>
  <si>
    <t>38.0101</t>
  </si>
  <si>
    <t>40.0501</t>
  </si>
  <si>
    <t>40.0601</t>
  </si>
  <si>
    <t>40.0801</t>
  </si>
  <si>
    <t>42.0101</t>
  </si>
  <si>
    <t>44.0701</t>
  </si>
  <si>
    <t>45.0201</t>
  </si>
  <si>
    <t>45.0601</t>
  </si>
  <si>
    <t>45.0701</t>
  </si>
  <si>
    <t>45.1001</t>
  </si>
  <si>
    <t>45.1101</t>
  </si>
  <si>
    <t>50.0301</t>
  </si>
  <si>
    <t>50.0501</t>
  </si>
  <si>
    <t>50.0701</t>
  </si>
  <si>
    <t>50.0901</t>
  </si>
  <si>
    <t>50.0903</t>
  </si>
  <si>
    <t>51.0908</t>
  </si>
  <si>
    <t>Athletic Training</t>
  </si>
  <si>
    <t>51.0913</t>
  </si>
  <si>
    <t>51.1005</t>
  </si>
  <si>
    <t>52.0201</t>
  </si>
  <si>
    <t>52.1401</t>
  </si>
  <si>
    <t>52.0801</t>
  </si>
  <si>
    <t>54.0101</t>
  </si>
  <si>
    <t>13.1307</t>
  </si>
  <si>
    <t>13.1316</t>
  </si>
  <si>
    <t>45.0101</t>
  </si>
  <si>
    <t>11.0101</t>
  </si>
  <si>
    <t>Subtotal</t>
  </si>
  <si>
    <t>Undergraduate</t>
  </si>
  <si>
    <t>Check</t>
  </si>
  <si>
    <t>Educational Leadership</t>
  </si>
  <si>
    <t>P</t>
  </si>
  <si>
    <t>F</t>
  </si>
  <si>
    <t>H</t>
  </si>
  <si>
    <t>S</t>
  </si>
  <si>
    <t>Air Force Science</t>
  </si>
  <si>
    <t>Fulton School Total</t>
  </si>
  <si>
    <t>Henson School of Science and Technology</t>
  </si>
  <si>
    <t>Henson School Total</t>
  </si>
  <si>
    <t>Perdue School of Business</t>
  </si>
  <si>
    <t>Perdue School Total</t>
  </si>
  <si>
    <t>Seidel School Total</t>
  </si>
  <si>
    <t>Environmental Studies</t>
  </si>
  <si>
    <t>28.0301</t>
  </si>
  <si>
    <t>Environmental Health</t>
  </si>
  <si>
    <t>Chinese</t>
  </si>
  <si>
    <t>Music Technology</t>
  </si>
  <si>
    <t>International Business</t>
  </si>
  <si>
    <t>Integrated STEM Education</t>
  </si>
  <si>
    <t>Doctoral</t>
  </si>
  <si>
    <t xml:space="preserve">  (400G-699)</t>
  </si>
  <si>
    <t>(700 and up)</t>
  </si>
  <si>
    <t>13.0404</t>
  </si>
  <si>
    <t>Contemporary Curriculum Theory</t>
  </si>
  <si>
    <t xml:space="preserve"> FTES by Course Level (FTES Calculations:  UG = SCH / 15, Grad = SCH / 12, Doctoral = SCH / 10)</t>
  </si>
  <si>
    <t>Japanese</t>
  </si>
  <si>
    <t>American Sign Language</t>
  </si>
  <si>
    <t>Arabic</t>
  </si>
  <si>
    <t>Italian</t>
  </si>
  <si>
    <t>Urban and Regional Planning</t>
  </si>
  <si>
    <t>Gender and Sexuality Studies</t>
  </si>
  <si>
    <t>College of Health and Human Services</t>
  </si>
  <si>
    <t>Seidel School of Education</t>
  </si>
  <si>
    <t>Education Foundation</t>
  </si>
  <si>
    <t>Outdoor Education Leadership</t>
  </si>
  <si>
    <t xml:space="preserve">College of Health and Human Services Total </t>
  </si>
  <si>
    <t>Honors College</t>
  </si>
  <si>
    <t>Fulton School of Liberal Arts</t>
  </si>
  <si>
    <t>Early Childhood Education</t>
  </si>
  <si>
    <t>Elementary Education</t>
  </si>
  <si>
    <t>Master of Arts in Teaching</t>
  </si>
  <si>
    <t>Reading Education</t>
  </si>
  <si>
    <t>Secondary Education</t>
  </si>
  <si>
    <t>Lifelong Fitness &amp; Wellness</t>
  </si>
  <si>
    <t>Medical Laboratory Science</t>
  </si>
  <si>
    <t>Conflict Analysis &amp; Dispute Resolution</t>
  </si>
  <si>
    <t>04.0301</t>
  </si>
  <si>
    <t>52.1101</t>
  </si>
  <si>
    <t>0+</t>
  </si>
  <si>
    <t>School of Health Sciences</t>
  </si>
  <si>
    <t>School of Nursing</t>
  </si>
  <si>
    <t>School of Social Work</t>
  </si>
  <si>
    <t>Health Sciences Subtotal</t>
  </si>
  <si>
    <t>Korean</t>
  </si>
  <si>
    <t>PACE Civic Engagement</t>
  </si>
  <si>
    <t>Education</t>
  </si>
  <si>
    <t>Health Sciences</t>
  </si>
  <si>
    <t>Physical Education, Teacher Preparation</t>
  </si>
  <si>
    <t>Data Science</t>
  </si>
  <si>
    <t>Film</t>
  </si>
  <si>
    <t>03.0104</t>
  </si>
  <si>
    <t>31.0601</t>
  </si>
  <si>
    <t>Health &amp; Human Performance</t>
  </si>
  <si>
    <t>Interdisciplinary Health &amp; Human Services</t>
  </si>
  <si>
    <t>Case Summaries</t>
  </si>
  <si>
    <t>UnitTaken</t>
  </si>
  <si>
    <t>Division</t>
  </si>
  <si>
    <t>N</t>
  </si>
  <si>
    <t>Sum</t>
  </si>
  <si>
    <t>EDCI</t>
  </si>
  <si>
    <t>NURS</t>
  </si>
  <si>
    <t>Total</t>
  </si>
  <si>
    <t>LD</t>
  </si>
  <si>
    <t>ACCT</t>
  </si>
  <si>
    <t>ANTH</t>
  </si>
  <si>
    <t>ARAB</t>
  </si>
  <si>
    <t>ART</t>
  </si>
  <si>
    <t>ASL</t>
  </si>
  <si>
    <t>ATTR</t>
  </si>
  <si>
    <t>BIOL</t>
  </si>
  <si>
    <t>BUAD</t>
  </si>
  <si>
    <t>CADR</t>
  </si>
  <si>
    <t>CHEM</t>
  </si>
  <si>
    <t>COMM</t>
  </si>
  <si>
    <t>COSC</t>
  </si>
  <si>
    <t>DANC</t>
  </si>
  <si>
    <t>ECED</t>
  </si>
  <si>
    <t>ECON</t>
  </si>
  <si>
    <t>EDFN</t>
  </si>
  <si>
    <t>ELED</t>
  </si>
  <si>
    <t>ENGL</t>
  </si>
  <si>
    <t>ENGR</t>
  </si>
  <si>
    <t>ENVR</t>
  </si>
  <si>
    <t>EXSC</t>
  </si>
  <si>
    <t>FILM</t>
  </si>
  <si>
    <t>FINA</t>
  </si>
  <si>
    <t>FREN</t>
  </si>
  <si>
    <t>FTWL</t>
  </si>
  <si>
    <t>GENL</t>
  </si>
  <si>
    <t>GEOG</t>
  </si>
  <si>
    <t>GEOL</t>
  </si>
  <si>
    <t>GERM</t>
  </si>
  <si>
    <t>HIST</t>
  </si>
  <si>
    <t>HLSC</t>
  </si>
  <si>
    <t>HLTH</t>
  </si>
  <si>
    <t>HONR</t>
  </si>
  <si>
    <t>IDIS</t>
  </si>
  <si>
    <t>INFO</t>
  </si>
  <si>
    <t>INTB</t>
  </si>
  <si>
    <t>JAPN</t>
  </si>
  <si>
    <t>KORA</t>
  </si>
  <si>
    <t>MATH</t>
  </si>
  <si>
    <t>MDFL</t>
  </si>
  <si>
    <t>MDTC</t>
  </si>
  <si>
    <t>MUSA</t>
  </si>
  <si>
    <t>MUSC</t>
  </si>
  <si>
    <t>ODEL</t>
  </si>
  <si>
    <t>PACE</t>
  </si>
  <si>
    <t>PHED</t>
  </si>
  <si>
    <t>PHIL</t>
  </si>
  <si>
    <t>PHYS</t>
  </si>
  <si>
    <t>POSC</t>
  </si>
  <si>
    <t>PSYC</t>
  </si>
  <si>
    <t>RESP</t>
  </si>
  <si>
    <t>SCED</t>
  </si>
  <si>
    <t>SOCI</t>
  </si>
  <si>
    <t>SOWK</t>
  </si>
  <si>
    <t>SPAN</t>
  </si>
  <si>
    <t>THEA</t>
  </si>
  <si>
    <t>Masters</t>
  </si>
  <si>
    <t>EDLD</t>
  </si>
  <si>
    <t>EDUC</t>
  </si>
  <si>
    <t>EMAT</t>
  </si>
  <si>
    <t>HHPF</t>
  </si>
  <si>
    <t>MGMT</t>
  </si>
  <si>
    <t>MKTG</t>
  </si>
  <si>
    <t>REED</t>
  </si>
  <si>
    <t>UD</t>
  </si>
  <si>
    <t>DSCI</t>
  </si>
  <si>
    <t>IHHS</t>
  </si>
  <si>
    <t>MLSC</t>
  </si>
  <si>
    <t>MUMT</t>
  </si>
  <si>
    <t>PHEC</t>
  </si>
  <si>
    <t>URPL</t>
  </si>
  <si>
    <r>
      <rPr>
        <b/>
        <sz val="7"/>
        <rFont val="Arial"/>
        <family val="2"/>
      </rPr>
      <t>Note:</t>
    </r>
    <r>
      <rPr>
        <sz val="7"/>
        <rFont val="Arial"/>
        <family val="2"/>
      </rPr>
      <t xml:space="preserve">  The SCH of undergraduate students enrolled in a graduate level course are reported in the Upper Division column.  The SCH of graduate students enrolled in an undergraduate level course are included in the Graduate column.</t>
    </r>
  </si>
  <si>
    <t>SCH</t>
  </si>
  <si>
    <t>Public Health</t>
  </si>
  <si>
    <t>Table 2:          TOTAL Student Credit Hours and FTES by Discipline &amp; Course Level:  Fall 2023</t>
  </si>
  <si>
    <t>Music Therapy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</si>
</sst>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164" formatCode="_(* #,##0.0_);_(* \(#,##0.0\);_(* &quot;-&quot;??_);_(@_)"/>
    <numFmt numFmtId="165" formatCode="_(* #,##0.0_);_(* \(#,##0.0\);_(* &quot;-&quot;_);_(@_)"/>
    <numFmt numFmtId="166" formatCode="###0"/>
  </numFmts>
  <fonts count="23" x14ac:knownFonts="1">
    <font>
      <sz val="10"/>
      <name val="Arial"/>
    </font>
    <font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indexed="9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1"/>
      <color indexed="60"/>
      <name val="Arial Bold"/>
    </font>
    <font>
      <sz val="9"/>
      <color indexed="60"/>
      <name val="Arial"/>
      <family val="2"/>
    </font>
    <font>
      <sz val="9"/>
      <color indexed="62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i/>
      <sz val="8"/>
      <color indexed="8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22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8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8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8"/>
      </patternFill>
    </fill>
    <fill>
      <patternFill patternType="solid">
        <fgColor theme="2" tint="-9.9948118533890809E-2"/>
        <bgColor indexed="8"/>
      </patternFill>
    </fill>
    <fill>
      <patternFill patternType="solid">
        <fgColor theme="2" tint="-9.9948118533890809E-2"/>
        <bgColor indexed="22"/>
      </patternFill>
    </fill>
    <fill>
      <patternFill patternType="solid">
        <fgColor theme="8" tint="0.79998168889431442"/>
        <bgColor indexed="22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8"/>
      </patternFill>
    </fill>
    <fill>
      <patternFill patternType="solid">
        <fgColor rgb="FFFFFF99"/>
        <bgColor indexed="2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22"/>
      </patternFill>
    </fill>
    <fill>
      <patternFill patternType="solid">
        <fgColor theme="6" tint="0.59999389629810485"/>
        <bgColor indexed="8"/>
      </patternFill>
    </fill>
    <fill>
      <patternFill patternType="solid">
        <fgColor theme="9" tint="0.59999389629810485"/>
        <bgColor indexed="22"/>
      </patternFill>
    </fill>
    <fill>
      <patternFill patternType="solid">
        <fgColor theme="9" tint="0.59999389629810485"/>
        <bgColor indexed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1"/>
      </bottom>
      <diagonal/>
    </border>
    <border>
      <left/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/>
      <top/>
      <bottom style="thin">
        <color indexed="61"/>
      </bottom>
      <diagonal/>
    </border>
    <border>
      <left/>
      <right/>
      <top style="thin">
        <color indexed="61"/>
      </top>
      <bottom/>
      <diagonal/>
    </border>
    <border>
      <left/>
      <right/>
      <top style="thin">
        <color indexed="61"/>
      </top>
      <bottom style="thin">
        <color indexed="22"/>
      </bottom>
      <diagonal/>
    </border>
    <border>
      <left/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/>
      <top style="thin">
        <color indexed="61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 style="thin">
        <color indexed="63"/>
      </right>
      <top style="thin">
        <color indexed="22"/>
      </top>
      <bottom/>
      <diagonal/>
    </border>
    <border>
      <left style="thin">
        <color indexed="63"/>
      </left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61"/>
      </bottom>
      <diagonal/>
    </border>
    <border>
      <left/>
      <right style="thin">
        <color indexed="63"/>
      </right>
      <top style="thin">
        <color indexed="22"/>
      </top>
      <bottom style="thin">
        <color indexed="61"/>
      </bottom>
      <diagonal/>
    </border>
    <border>
      <left style="thin">
        <color indexed="63"/>
      </left>
      <right/>
      <top style="thin">
        <color indexed="22"/>
      </top>
      <bottom style="thin">
        <color indexed="6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176">
    <xf numFmtId="0" fontId="0" fillId="0" borderId="0" xfId="0"/>
    <xf numFmtId="0" fontId="2" fillId="2" borderId="0" xfId="1" applyFont="1" applyFill="1"/>
    <xf numFmtId="41" fontId="2" fillId="2" borderId="0" xfId="1" applyNumberFormat="1" applyFont="1" applyFill="1"/>
    <xf numFmtId="0" fontId="4" fillId="4" borderId="7" xfId="3" quotePrefix="1" applyFont="1" applyFill="1" applyBorder="1"/>
    <xf numFmtId="0" fontId="4" fillId="4" borderId="8" xfId="3" quotePrefix="1" applyFont="1" applyFill="1" applyBorder="1"/>
    <xf numFmtId="41" fontId="5" fillId="2" borderId="2" xfId="1" applyNumberFormat="1" applyFont="1" applyFill="1" applyBorder="1"/>
    <xf numFmtId="41" fontId="5" fillId="2" borderId="0" xfId="1" applyNumberFormat="1" applyFont="1" applyFill="1" applyBorder="1"/>
    <xf numFmtId="41" fontId="5" fillId="2" borderId="0" xfId="1" applyNumberFormat="1" applyFont="1" applyFill="1" applyBorder="1" applyAlignment="1">
      <alignment horizontal="right"/>
    </xf>
    <xf numFmtId="41" fontId="5" fillId="2" borderId="3" xfId="1" applyNumberFormat="1" applyFont="1" applyFill="1" applyBorder="1"/>
    <xf numFmtId="41" fontId="5" fillId="2" borderId="3" xfId="1" applyNumberFormat="1" applyFont="1" applyFill="1" applyBorder="1" applyAlignment="1">
      <alignment horizontal="right"/>
    </xf>
    <xf numFmtId="41" fontId="5" fillId="2" borderId="5" xfId="1" applyNumberFormat="1" applyFont="1" applyFill="1" applyBorder="1"/>
    <xf numFmtId="41" fontId="5" fillId="2" borderId="5" xfId="1" applyNumberFormat="1" applyFont="1" applyFill="1" applyBorder="1" applyAlignment="1">
      <alignment horizontal="right"/>
    </xf>
    <xf numFmtId="165" fontId="4" fillId="3" borderId="5" xfId="1" applyNumberFormat="1" applyFont="1" applyFill="1" applyBorder="1"/>
    <xf numFmtId="41" fontId="6" fillId="6" borderId="11" xfId="1" applyNumberFormat="1" applyFont="1" applyFill="1" applyBorder="1"/>
    <xf numFmtId="41" fontId="6" fillId="6" borderId="12" xfId="1" applyNumberFormat="1" applyFont="1" applyFill="1" applyBorder="1"/>
    <xf numFmtId="41" fontId="6" fillId="6" borderId="13" xfId="1" applyNumberFormat="1" applyFont="1" applyFill="1" applyBorder="1"/>
    <xf numFmtId="41" fontId="6" fillId="6" borderId="14" xfId="1" applyNumberFormat="1" applyFont="1" applyFill="1" applyBorder="1"/>
    <xf numFmtId="41" fontId="5" fillId="7" borderId="2" xfId="1" applyNumberFormat="1" applyFont="1" applyFill="1" applyBorder="1"/>
    <xf numFmtId="41" fontId="5" fillId="7" borderId="0" xfId="1" applyNumberFormat="1" applyFont="1" applyFill="1" applyBorder="1"/>
    <xf numFmtId="41" fontId="5" fillId="7" borderId="3" xfId="1" applyNumberFormat="1" applyFont="1" applyFill="1" applyBorder="1"/>
    <xf numFmtId="41" fontId="5" fillId="7" borderId="5" xfId="1" applyNumberFormat="1" applyFont="1" applyFill="1" applyBorder="1"/>
    <xf numFmtId="0" fontId="4" fillId="4" borderId="7" xfId="3" quotePrefix="1" applyFont="1" applyFill="1" applyBorder="1" applyAlignment="1">
      <alignment horizontal="left"/>
    </xf>
    <xf numFmtId="164" fontId="7" fillId="0" borderId="0" xfId="0" applyNumberFormat="1" applyFont="1"/>
    <xf numFmtId="0" fontId="7" fillId="0" borderId="0" xfId="0" applyFont="1"/>
    <xf numFmtId="1" fontId="4" fillId="4" borderId="7" xfId="3" quotePrefix="1" applyNumberFormat="1" applyFont="1" applyFill="1" applyBorder="1" applyAlignment="1">
      <alignment horizontal="left"/>
    </xf>
    <xf numFmtId="41" fontId="5" fillId="2" borderId="2" xfId="1" applyNumberFormat="1" applyFont="1" applyFill="1" applyBorder="1" applyAlignment="1">
      <alignment horizontal="right"/>
    </xf>
    <xf numFmtId="0" fontId="9" fillId="0" borderId="0" xfId="0" applyFont="1"/>
    <xf numFmtId="0" fontId="4" fillId="4" borderId="8" xfId="1" quotePrefix="1" applyFont="1" applyFill="1" applyBorder="1"/>
    <xf numFmtId="41" fontId="7" fillId="0" borderId="0" xfId="0" applyNumberFormat="1" applyFont="1"/>
    <xf numFmtId="0" fontId="4" fillId="4" borderId="4" xfId="3" quotePrefix="1" applyFont="1" applyFill="1" applyBorder="1"/>
    <xf numFmtId="41" fontId="2" fillId="2" borderId="0" xfId="1" applyNumberFormat="1" applyFont="1" applyFill="1" applyBorder="1"/>
    <xf numFmtId="41" fontId="2" fillId="2" borderId="19" xfId="1" applyNumberFormat="1" applyFont="1" applyFill="1" applyBorder="1"/>
    <xf numFmtId="165" fontId="4" fillId="3" borderId="14" xfId="1" applyNumberFormat="1" applyFont="1" applyFill="1" applyBorder="1"/>
    <xf numFmtId="9" fontId="8" fillId="2" borderId="0" xfId="4" applyFont="1" applyFill="1"/>
    <xf numFmtId="9" fontId="8" fillId="2" borderId="19" xfId="4" applyFont="1" applyFill="1" applyBorder="1"/>
    <xf numFmtId="0" fontId="4" fillId="4" borderId="20" xfId="3" quotePrefix="1" applyFont="1" applyFill="1" applyBorder="1"/>
    <xf numFmtId="41" fontId="6" fillId="23" borderId="5" xfId="1" applyNumberFormat="1" applyFont="1" applyFill="1" applyBorder="1"/>
    <xf numFmtId="41" fontId="6" fillId="23" borderId="5" xfId="1" applyNumberFormat="1" applyFont="1" applyFill="1" applyBorder="1" applyAlignment="1">
      <alignment horizontal="right"/>
    </xf>
    <xf numFmtId="41" fontId="6" fillId="22" borderId="14" xfId="1" applyNumberFormat="1" applyFont="1" applyFill="1" applyBorder="1"/>
    <xf numFmtId="41" fontId="6" fillId="25" borderId="5" xfId="1" applyNumberFormat="1" applyFont="1" applyFill="1" applyBorder="1"/>
    <xf numFmtId="41" fontId="6" fillId="25" borderId="5" xfId="1" applyNumberFormat="1" applyFont="1" applyFill="1" applyBorder="1" applyAlignment="1">
      <alignment horizontal="right"/>
    </xf>
    <xf numFmtId="41" fontId="6" fillId="24" borderId="14" xfId="1" applyNumberFormat="1" applyFont="1" applyFill="1" applyBorder="1"/>
    <xf numFmtId="0" fontId="4" fillId="4" borderId="22" xfId="3" quotePrefix="1" applyFont="1" applyFill="1" applyBorder="1"/>
    <xf numFmtId="41" fontId="5" fillId="2" borderId="23" xfId="1" applyNumberFormat="1" applyFont="1" applyFill="1" applyBorder="1"/>
    <xf numFmtId="41" fontId="5" fillId="7" borderId="23" xfId="1" applyNumberFormat="1" applyFont="1" applyFill="1" applyBorder="1"/>
    <xf numFmtId="41" fontId="5" fillId="2" borderId="23" xfId="1" applyNumberFormat="1" applyFont="1" applyFill="1" applyBorder="1" applyAlignment="1">
      <alignment horizontal="right"/>
    </xf>
    <xf numFmtId="41" fontId="6" fillId="6" borderId="24" xfId="1" applyNumberFormat="1" applyFont="1" applyFill="1" applyBorder="1"/>
    <xf numFmtId="164" fontId="10" fillId="0" borderId="0" xfId="0" applyNumberFormat="1" applyFont="1"/>
    <xf numFmtId="9" fontId="8" fillId="0" borderId="0" xfId="4" applyFont="1" applyFill="1" applyBorder="1" applyAlignment="1">
      <alignment horizontal="right"/>
    </xf>
    <xf numFmtId="9" fontId="8" fillId="0" borderId="19" xfId="4" applyFont="1" applyFill="1" applyBorder="1" applyAlignment="1">
      <alignment horizontal="right"/>
    </xf>
    <xf numFmtId="9" fontId="8" fillId="0" borderId="0" xfId="4" applyFont="1" applyFill="1" applyBorder="1"/>
    <xf numFmtId="9" fontId="8" fillId="0" borderId="19" xfId="4" applyFont="1" applyFill="1" applyBorder="1"/>
    <xf numFmtId="9" fontId="8" fillId="0" borderId="12" xfId="4" applyFont="1" applyFill="1" applyBorder="1"/>
    <xf numFmtId="9" fontId="8" fillId="0" borderId="18" xfId="4" applyFont="1" applyFill="1" applyBorder="1"/>
    <xf numFmtId="41" fontId="3" fillId="2" borderId="0" xfId="1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41" fontId="6" fillId="6" borderId="14" xfId="2" applyNumberFormat="1" applyFont="1" applyFill="1" applyBorder="1"/>
    <xf numFmtId="0" fontId="4" fillId="4" borderId="16" xfId="3" quotePrefix="1" applyFont="1" applyFill="1" applyBorder="1" applyAlignment="1">
      <alignment horizontal="left"/>
    </xf>
    <xf numFmtId="41" fontId="5" fillId="2" borderId="17" xfId="1" applyNumberFormat="1" applyFont="1" applyFill="1" applyBorder="1"/>
    <xf numFmtId="41" fontId="5" fillId="7" borderId="17" xfId="1" applyNumberFormat="1" applyFont="1" applyFill="1" applyBorder="1"/>
    <xf numFmtId="41" fontId="5" fillId="2" borderId="17" xfId="1" applyNumberFormat="1" applyFont="1" applyFill="1" applyBorder="1" applyAlignment="1">
      <alignment horizontal="right"/>
    </xf>
    <xf numFmtId="41" fontId="6" fillId="6" borderId="15" xfId="1" applyNumberFormat="1" applyFont="1" applyFill="1" applyBorder="1"/>
    <xf numFmtId="0" fontId="4" fillId="4" borderId="16" xfId="3" quotePrefix="1" applyFont="1" applyFill="1" applyBorder="1"/>
    <xf numFmtId="41" fontId="6" fillId="2" borderId="5" xfId="2" applyNumberFormat="1" applyFont="1" applyFill="1" applyBorder="1" applyAlignment="1">
      <alignment horizontal="right"/>
    </xf>
    <xf numFmtId="41" fontId="6" fillId="7" borderId="5" xfId="2" applyNumberFormat="1" applyFont="1" applyFill="1" applyBorder="1" applyAlignment="1">
      <alignment horizontal="right"/>
    </xf>
    <xf numFmtId="9" fontId="2" fillId="2" borderId="0" xfId="1" applyNumberFormat="1" applyFont="1" applyFill="1"/>
    <xf numFmtId="0" fontId="1" fillId="0" borderId="0" xfId="0" applyFont="1"/>
    <xf numFmtId="0" fontId="4" fillId="4" borderId="7" xfId="1" quotePrefix="1" applyFont="1" applyFill="1" applyBorder="1"/>
    <xf numFmtId="49" fontId="8" fillId="2" borderId="7" xfId="1" applyNumberFormat="1" applyFont="1" applyFill="1" applyBorder="1"/>
    <xf numFmtId="41" fontId="6" fillId="10" borderId="5" xfId="2" applyNumberFormat="1" applyFont="1" applyFill="1" applyBorder="1" applyAlignment="1">
      <alignment horizontal="right"/>
    </xf>
    <xf numFmtId="41" fontId="6" fillId="10" borderId="14" xfId="2" applyNumberFormat="1" applyFont="1" applyFill="1" applyBorder="1" applyAlignment="1">
      <alignment horizontal="right"/>
    </xf>
    <xf numFmtId="41" fontId="6" fillId="12" borderId="17" xfId="2" applyNumberFormat="1" applyFont="1" applyFill="1" applyBorder="1" applyAlignment="1">
      <alignment horizontal="right"/>
    </xf>
    <xf numFmtId="41" fontId="6" fillId="17" borderId="15" xfId="2" applyNumberFormat="1" applyFont="1" applyFill="1" applyBorder="1"/>
    <xf numFmtId="41" fontId="6" fillId="14" borderId="3" xfId="2" applyNumberFormat="1" applyFont="1" applyFill="1" applyBorder="1" applyAlignment="1">
      <alignment horizontal="right"/>
    </xf>
    <xf numFmtId="41" fontId="6" fillId="15" borderId="3" xfId="2" applyNumberFormat="1" applyFont="1" applyFill="1" applyBorder="1" applyAlignment="1">
      <alignment horizontal="right"/>
    </xf>
    <xf numFmtId="41" fontId="6" fillId="16" borderId="13" xfId="2" applyNumberFormat="1" applyFont="1" applyFill="1" applyBorder="1"/>
    <xf numFmtId="41" fontId="6" fillId="19" borderId="5" xfId="2" applyNumberFormat="1" applyFont="1" applyFill="1" applyBorder="1" applyAlignment="1">
      <alignment horizontal="right"/>
    </xf>
    <xf numFmtId="41" fontId="6" fillId="20" borderId="14" xfId="2" applyNumberFormat="1" applyFont="1" applyFill="1" applyBorder="1"/>
    <xf numFmtId="41" fontId="6" fillId="5" borderId="17" xfId="1" applyNumberFormat="1" applyFont="1" applyFill="1" applyBorder="1"/>
    <xf numFmtId="41" fontId="6" fillId="5" borderId="15" xfId="1" applyNumberFormat="1" applyFont="1" applyFill="1" applyBorder="1"/>
    <xf numFmtId="0" fontId="1" fillId="0" borderId="0" xfId="5"/>
    <xf numFmtId="0" fontId="16" fillId="0" borderId="27" xfId="5" applyFont="1" applyBorder="1" applyAlignment="1">
      <alignment horizontal="center" wrapText="1"/>
    </xf>
    <xf numFmtId="0" fontId="16" fillId="0" borderId="28" xfId="5" applyFont="1" applyBorder="1" applyAlignment="1">
      <alignment horizontal="center" wrapText="1"/>
    </xf>
    <xf numFmtId="0" fontId="16" fillId="28" borderId="30" xfId="5" applyFont="1" applyFill="1" applyBorder="1" applyAlignment="1">
      <alignment horizontal="left" vertical="top" wrapText="1"/>
    </xf>
    <xf numFmtId="166" fontId="15" fillId="27" borderId="31" xfId="5" applyNumberFormat="1" applyFont="1" applyFill="1" applyBorder="1" applyAlignment="1">
      <alignment horizontal="right" vertical="top"/>
    </xf>
    <xf numFmtId="166" fontId="15" fillId="27" borderId="32" xfId="5" applyNumberFormat="1" applyFont="1" applyFill="1" applyBorder="1" applyAlignment="1">
      <alignment horizontal="right" vertical="top"/>
    </xf>
    <xf numFmtId="0" fontId="16" fillId="28" borderId="33" xfId="5" applyFont="1" applyFill="1" applyBorder="1" applyAlignment="1">
      <alignment horizontal="left" vertical="top" wrapText="1"/>
    </xf>
    <xf numFmtId="166" fontId="15" fillId="27" borderId="34" xfId="5" applyNumberFormat="1" applyFont="1" applyFill="1" applyBorder="1" applyAlignment="1">
      <alignment horizontal="right" vertical="top"/>
    </xf>
    <xf numFmtId="166" fontId="15" fillId="27" borderId="35" xfId="5" applyNumberFormat="1" applyFont="1" applyFill="1" applyBorder="1" applyAlignment="1">
      <alignment horizontal="right" vertical="top"/>
    </xf>
    <xf numFmtId="0" fontId="16" fillId="28" borderId="36" xfId="5" applyFont="1" applyFill="1" applyBorder="1" applyAlignment="1">
      <alignment horizontal="left" vertical="top" wrapText="1"/>
    </xf>
    <xf numFmtId="166" fontId="15" fillId="27" borderId="37" xfId="5" applyNumberFormat="1" applyFont="1" applyFill="1" applyBorder="1" applyAlignment="1">
      <alignment horizontal="right" vertical="top"/>
    </xf>
    <xf numFmtId="166" fontId="15" fillId="27" borderId="38" xfId="5" applyNumberFormat="1" applyFont="1" applyFill="1" applyBorder="1" applyAlignment="1">
      <alignment horizontal="right" vertical="top"/>
    </xf>
    <xf numFmtId="0" fontId="16" fillId="28" borderId="39" xfId="5" applyFont="1" applyFill="1" applyBorder="1" applyAlignment="1">
      <alignment horizontal="left" vertical="top" wrapText="1"/>
    </xf>
    <xf numFmtId="166" fontId="15" fillId="27" borderId="40" xfId="5" applyNumberFormat="1" applyFont="1" applyFill="1" applyBorder="1" applyAlignment="1">
      <alignment horizontal="right" vertical="top"/>
    </xf>
    <xf numFmtId="166" fontId="15" fillId="27" borderId="41" xfId="5" applyNumberFormat="1" applyFont="1" applyFill="1" applyBorder="1" applyAlignment="1">
      <alignment horizontal="right" vertical="top"/>
    </xf>
    <xf numFmtId="0" fontId="6" fillId="3" borderId="6" xfId="1" applyFont="1" applyFill="1" applyBorder="1" applyAlignment="1">
      <alignment horizontal="left"/>
    </xf>
    <xf numFmtId="0" fontId="18" fillId="2" borderId="1" xfId="1" applyFont="1" applyFill="1" applyBorder="1"/>
    <xf numFmtId="41" fontId="4" fillId="7" borderId="1" xfId="1" applyNumberFormat="1" applyFont="1" applyFill="1" applyBorder="1" applyAlignment="1">
      <alignment horizontal="center"/>
    </xf>
    <xf numFmtId="0" fontId="6" fillId="3" borderId="25" xfId="1" applyFont="1" applyFill="1" applyBorder="1" applyAlignment="1">
      <alignment horizontal="left"/>
    </xf>
    <xf numFmtId="0" fontId="19" fillId="2" borderId="0" xfId="1" applyFont="1" applyFill="1"/>
    <xf numFmtId="41" fontId="6" fillId="7" borderId="0" xfId="1" applyNumberFormat="1" applyFont="1" applyFill="1" applyAlignment="1">
      <alignment horizontal="center"/>
    </xf>
    <xf numFmtId="0" fontId="8" fillId="9" borderId="16" xfId="0" applyFont="1" applyFill="1" applyBorder="1"/>
    <xf numFmtId="0" fontId="8" fillId="9" borderId="17" xfId="0" applyFont="1" applyFill="1" applyBorder="1"/>
    <xf numFmtId="0" fontId="8" fillId="9" borderId="15" xfId="0" applyFont="1" applyFill="1" applyBorder="1"/>
    <xf numFmtId="0" fontId="8" fillId="0" borderId="4" xfId="0" applyFont="1" applyFill="1" applyBorder="1" applyAlignment="1">
      <alignment horizontal="left" indent="1"/>
    </xf>
    <xf numFmtId="0" fontId="8" fillId="0" borderId="5" xfId="0" applyFont="1" applyFill="1" applyBorder="1"/>
    <xf numFmtId="0" fontId="8" fillId="0" borderId="14" xfId="0" applyFont="1" applyFill="1" applyBorder="1"/>
    <xf numFmtId="0" fontId="5" fillId="2" borderId="2" xfId="1" applyFont="1" applyFill="1" applyBorder="1"/>
    <xf numFmtId="0" fontId="5" fillId="2" borderId="0" xfId="1" applyFont="1" applyFill="1" applyBorder="1"/>
    <xf numFmtId="0" fontId="5" fillId="2" borderId="3" xfId="1" applyFont="1" applyFill="1" applyBorder="1"/>
    <xf numFmtId="0" fontId="5" fillId="2" borderId="17" xfId="1" applyFont="1" applyFill="1" applyBorder="1"/>
    <xf numFmtId="0" fontId="8" fillId="9" borderId="4" xfId="0" applyFont="1" applyFill="1" applyBorder="1"/>
    <xf numFmtId="0" fontId="8" fillId="9" borderId="5" xfId="0" applyFont="1" applyFill="1" applyBorder="1"/>
    <xf numFmtId="0" fontId="8" fillId="11" borderId="16" xfId="0" applyFont="1" applyFill="1" applyBorder="1"/>
    <xf numFmtId="0" fontId="8" fillId="11" borderId="17" xfId="0" applyFont="1" applyFill="1" applyBorder="1"/>
    <xf numFmtId="0" fontId="8" fillId="13" borderId="16" xfId="0" applyFont="1" applyFill="1" applyBorder="1"/>
    <xf numFmtId="0" fontId="8" fillId="13" borderId="17" xfId="0" applyFont="1" applyFill="1" applyBorder="1"/>
    <xf numFmtId="0" fontId="20" fillId="13" borderId="17" xfId="0" applyFont="1" applyFill="1" applyBorder="1"/>
    <xf numFmtId="0" fontId="20" fillId="13" borderId="15" xfId="0" applyFont="1" applyFill="1" applyBorder="1"/>
    <xf numFmtId="0" fontId="5" fillId="2" borderId="23" xfId="1" applyFont="1" applyFill="1" applyBorder="1"/>
    <xf numFmtId="0" fontId="5" fillId="2" borderId="0" xfId="3" applyFont="1" applyFill="1" applyBorder="1"/>
    <xf numFmtId="0" fontId="8" fillId="13" borderId="4" xfId="0" applyFont="1" applyFill="1" applyBorder="1" applyAlignment="1">
      <alignment horizontal="left" indent="1"/>
    </xf>
    <xf numFmtId="0" fontId="8" fillId="13" borderId="5" xfId="0" applyFont="1" applyFill="1" applyBorder="1"/>
    <xf numFmtId="0" fontId="8" fillId="26" borderId="16" xfId="0" applyFont="1" applyFill="1" applyBorder="1"/>
    <xf numFmtId="0" fontId="8" fillId="26" borderId="17" xfId="0" applyFont="1" applyFill="1" applyBorder="1"/>
    <xf numFmtId="0" fontId="20" fillId="26" borderId="17" xfId="0" applyFont="1" applyFill="1" applyBorder="1"/>
    <xf numFmtId="0" fontId="20" fillId="26" borderId="15" xfId="0" applyFont="1" applyFill="1" applyBorder="1"/>
    <xf numFmtId="0" fontId="4" fillId="24" borderId="4" xfId="3" quotePrefix="1" applyFont="1" applyFill="1" applyBorder="1" applyAlignment="1">
      <alignment horizontal="left" indent="1"/>
    </xf>
    <xf numFmtId="0" fontId="5" fillId="25" borderId="5" xfId="1" applyFont="1" applyFill="1" applyBorder="1"/>
    <xf numFmtId="0" fontId="8" fillId="21" borderId="16" xfId="0" applyFont="1" applyFill="1" applyBorder="1"/>
    <xf numFmtId="0" fontId="8" fillId="21" borderId="17" xfId="0" applyFont="1" applyFill="1" applyBorder="1"/>
    <xf numFmtId="0" fontId="20" fillId="21" borderId="17" xfId="0" applyFont="1" applyFill="1" applyBorder="1"/>
    <xf numFmtId="0" fontId="20" fillId="21" borderId="15" xfId="0" applyFont="1" applyFill="1" applyBorder="1"/>
    <xf numFmtId="0" fontId="1" fillId="8" borderId="0" xfId="0" applyFont="1" applyFill="1"/>
    <xf numFmtId="0" fontId="4" fillId="22" borderId="4" xfId="3" quotePrefix="1" applyFont="1" applyFill="1" applyBorder="1" applyAlignment="1">
      <alignment horizontal="left" indent="1"/>
    </xf>
    <xf numFmtId="0" fontId="5" fillId="23" borderId="5" xfId="1" applyFont="1" applyFill="1" applyBorder="1"/>
    <xf numFmtId="0" fontId="8" fillId="18" borderId="16" xfId="0" applyFont="1" applyFill="1" applyBorder="1"/>
    <xf numFmtId="0" fontId="8" fillId="18" borderId="17" xfId="0" applyFont="1" applyFill="1" applyBorder="1"/>
    <xf numFmtId="0" fontId="20" fillId="18" borderId="17" xfId="0" applyFont="1" applyFill="1" applyBorder="1"/>
    <xf numFmtId="0" fontId="20" fillId="18" borderId="15" xfId="0" applyFont="1" applyFill="1" applyBorder="1"/>
    <xf numFmtId="41" fontId="1" fillId="0" borderId="0" xfId="0" applyNumberFormat="1" applyFont="1"/>
    <xf numFmtId="0" fontId="8" fillId="18" borderId="4" xfId="0" applyFont="1" applyFill="1" applyBorder="1" applyAlignment="1">
      <alignment horizontal="left" indent="1"/>
    </xf>
    <xf numFmtId="0" fontId="8" fillId="18" borderId="5" xfId="0" applyFont="1" applyFill="1" applyBorder="1"/>
    <xf numFmtId="0" fontId="5" fillId="2" borderId="5" xfId="1" applyFont="1" applyFill="1" applyBorder="1"/>
    <xf numFmtId="0" fontId="4" fillId="5" borderId="16" xfId="1" applyFont="1" applyFill="1" applyBorder="1"/>
    <xf numFmtId="0" fontId="4" fillId="5" borderId="17" xfId="1" applyFont="1" applyFill="1" applyBorder="1"/>
    <xf numFmtId="0" fontId="6" fillId="3" borderId="4" xfId="1" applyFont="1" applyFill="1" applyBorder="1"/>
    <xf numFmtId="0" fontId="6" fillId="3" borderId="5" xfId="1" applyFont="1" applyFill="1" applyBorder="1"/>
    <xf numFmtId="41" fontId="20" fillId="0" borderId="20" xfId="1" applyNumberFormat="1" applyFont="1" applyFill="1" applyBorder="1" applyAlignment="1">
      <alignment horizontal="left"/>
    </xf>
    <xf numFmtId="41" fontId="20" fillId="0" borderId="7" xfId="1" applyNumberFormat="1" applyFont="1" applyFill="1" applyBorder="1"/>
    <xf numFmtId="41" fontId="20" fillId="0" borderId="21" xfId="1" applyNumberFormat="1" applyFont="1" applyFill="1" applyBorder="1"/>
    <xf numFmtId="41" fontId="18" fillId="5" borderId="9" xfId="1" applyNumberFormat="1" applyFont="1" applyFill="1" applyBorder="1" applyAlignment="1">
      <alignment horizontal="center"/>
    </xf>
    <xf numFmtId="41" fontId="18" fillId="5" borderId="10" xfId="1" applyNumberFormat="1" applyFont="1" applyFill="1" applyBorder="1" applyAlignment="1">
      <alignment horizontal="center"/>
    </xf>
    <xf numFmtId="41" fontId="5" fillId="7" borderId="0" xfId="1" applyNumberFormat="1" applyFont="1" applyFill="1" applyBorder="1" applyAlignment="1">
      <alignment horizontal="right"/>
    </xf>
    <xf numFmtId="41" fontId="4" fillId="2" borderId="1" xfId="1" applyNumberFormat="1" applyFont="1" applyFill="1" applyBorder="1" applyAlignment="1">
      <alignment horizontal="center"/>
    </xf>
    <xf numFmtId="41" fontId="6" fillId="2" borderId="0" xfId="1" applyNumberFormat="1" applyFont="1" applyFill="1" applyAlignment="1">
      <alignment horizontal="center"/>
    </xf>
    <xf numFmtId="0" fontId="17" fillId="2" borderId="0" xfId="1" applyFont="1" applyFill="1" applyBorder="1" applyAlignment="1"/>
    <xf numFmtId="41" fontId="22" fillId="2" borderId="20" xfId="1" applyNumberFormat="1" applyFont="1" applyFill="1" applyBorder="1" applyAlignment="1">
      <alignment horizontal="center"/>
    </xf>
    <xf numFmtId="41" fontId="22" fillId="2" borderId="2" xfId="1" applyNumberFormat="1" applyFont="1" applyFill="1" applyBorder="1" applyAlignment="1">
      <alignment horizontal="center"/>
    </xf>
    <xf numFmtId="41" fontId="22" fillId="2" borderId="11" xfId="1" applyNumberFormat="1" applyFont="1" applyFill="1" applyBorder="1" applyAlignment="1">
      <alignment horizontal="center"/>
    </xf>
    <xf numFmtId="0" fontId="2" fillId="2" borderId="2" xfId="1" applyFont="1" applyFill="1" applyBorder="1" applyAlignment="1">
      <alignment horizontal="left" vertical="top" wrapText="1"/>
    </xf>
    <xf numFmtId="0" fontId="2" fillId="2" borderId="11" xfId="1" applyFont="1" applyFill="1" applyBorder="1" applyAlignment="1">
      <alignment horizontal="left" vertical="top" wrapText="1"/>
    </xf>
    <xf numFmtId="0" fontId="2" fillId="2" borderId="0" xfId="1" applyFont="1" applyFill="1" applyBorder="1" applyAlignment="1">
      <alignment horizontal="left" vertical="top" wrapText="1"/>
    </xf>
    <xf numFmtId="0" fontId="2" fillId="2" borderId="12" xfId="1" applyFont="1" applyFill="1" applyBorder="1" applyAlignment="1">
      <alignment horizontal="left" vertical="top" wrapText="1"/>
    </xf>
    <xf numFmtId="0" fontId="16" fillId="28" borderId="36" xfId="5" applyFont="1" applyFill="1" applyBorder="1" applyAlignment="1">
      <alignment horizontal="left" vertical="top" wrapText="1"/>
    </xf>
    <xf numFmtId="0" fontId="16" fillId="28" borderId="33" xfId="5" applyFont="1" applyFill="1" applyBorder="1" applyAlignment="1">
      <alignment horizontal="left" vertical="top" wrapText="1"/>
    </xf>
    <xf numFmtId="0" fontId="16" fillId="28" borderId="39" xfId="5" applyFont="1" applyFill="1" applyBorder="1" applyAlignment="1">
      <alignment horizontal="left" vertical="top" wrapText="1"/>
    </xf>
    <xf numFmtId="0" fontId="14" fillId="0" borderId="0" xfId="5" applyFont="1" applyBorder="1" applyAlignment="1">
      <alignment horizontal="center" vertical="center" wrapText="1"/>
    </xf>
    <xf numFmtId="0" fontId="15" fillId="27" borderId="0" xfId="5" applyFont="1" applyFill="1"/>
    <xf numFmtId="0" fontId="1" fillId="0" borderId="0" xfId="5"/>
    <xf numFmtId="0" fontId="16" fillId="0" borderId="26" xfId="5" applyFont="1" applyBorder="1" applyAlignment="1">
      <alignment horizontal="left" wrapText="1"/>
    </xf>
    <xf numFmtId="0" fontId="16" fillId="28" borderId="29" xfId="5" applyFont="1" applyFill="1" applyBorder="1" applyAlignment="1">
      <alignment horizontal="left" vertical="top" wrapText="1"/>
    </xf>
    <xf numFmtId="0" fontId="4" fillId="4" borderId="3" xfId="3" quotePrefix="1" applyFont="1" applyFill="1" applyBorder="1"/>
    <xf numFmtId="49" fontId="4" fillId="4" borderId="8" xfId="3" quotePrefix="1" applyNumberFormat="1" applyFont="1" applyFill="1" applyBorder="1"/>
  </cellXfs>
  <cellStyles count="6">
    <cellStyle name="Normal" xfId="0" builtinId="0"/>
    <cellStyle name="Normal_sch&amp;ftes-all" xfId="1" xr:uid="{00000000-0005-0000-0000-000001000000}"/>
    <cellStyle name="Normal_sch+ftes-evening" xfId="2" xr:uid="{00000000-0005-0000-0000-000002000000}"/>
    <cellStyle name="Normal_schs+ftes-before 5pm" xfId="3" xr:uid="{00000000-0005-0000-0000-000003000000}"/>
    <cellStyle name="Normal_Sheet1" xfId="5" xr:uid="{95315F16-1004-42AA-B68E-1CAB0BBD0B38}"/>
    <cellStyle name="Percent" xfId="4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ACTBOOK/2010-11/C-11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ACTBOOK/2010-11/C-12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ACTBOOK/2010-11/C-13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.0"/>
      <sheetName val="Check Totals"/>
    </sheetNames>
    <sheetDataSet>
      <sheetData sheetId="0">
        <row r="75">
          <cell r="G75">
            <v>93536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.0"/>
    </sheetNames>
    <sheetDataSet>
      <sheetData sheetId="0">
        <row r="75">
          <cell r="G75">
            <v>16895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3.0"/>
    </sheetNames>
    <sheetDataSet>
      <sheetData sheetId="0">
        <row r="70">
          <cell r="G70">
            <v>4586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3"/>
  <sheetViews>
    <sheetView showGridLines="0" tabSelected="1" zoomScaleNormal="100" workbookViewId="0">
      <selection activeCell="C14" sqref="C14"/>
    </sheetView>
  </sheetViews>
  <sheetFormatPr defaultRowHeight="12.75" x14ac:dyDescent="0.2"/>
  <cols>
    <col min="1" max="1" width="9.42578125" style="1" customWidth="1"/>
    <col min="2" max="2" width="26.42578125" style="1" customWidth="1"/>
    <col min="3" max="4" width="11.5703125" style="2" customWidth="1"/>
    <col min="5" max="5" width="14" style="2" bestFit="1" customWidth="1"/>
    <col min="6" max="7" width="11.5703125" style="2" customWidth="1"/>
    <col min="8" max="8" width="10.42578125" style="2" customWidth="1"/>
    <col min="9" max="9" width="9.140625" style="23" customWidth="1"/>
    <col min="10" max="10" width="9.140625" style="26" hidden="1" customWidth="1"/>
    <col min="11" max="16384" width="9.140625" style="68"/>
  </cols>
  <sheetData>
    <row r="1" spans="1:10" ht="15" x14ac:dyDescent="0.25">
      <c r="A1" s="158" t="s">
        <v>256</v>
      </c>
      <c r="B1" s="158"/>
      <c r="C1" s="158"/>
      <c r="D1" s="158"/>
      <c r="E1" s="158"/>
      <c r="F1" s="158"/>
      <c r="G1" s="158"/>
      <c r="H1" s="158"/>
    </row>
    <row r="2" spans="1:10" ht="12.75" customHeight="1" x14ac:dyDescent="0.2">
      <c r="A2" s="97" t="s">
        <v>54</v>
      </c>
      <c r="B2" s="98" t="s">
        <v>0</v>
      </c>
      <c r="C2" s="156" t="s">
        <v>44</v>
      </c>
      <c r="D2" s="156" t="s">
        <v>45</v>
      </c>
      <c r="E2" s="99" t="s">
        <v>106</v>
      </c>
      <c r="F2" s="156" t="s">
        <v>46</v>
      </c>
      <c r="G2" s="156" t="s">
        <v>128</v>
      </c>
      <c r="H2" s="153" t="s">
        <v>180</v>
      </c>
    </row>
    <row r="3" spans="1:10" ht="13.5" customHeight="1" x14ac:dyDescent="0.2">
      <c r="A3" s="100" t="s">
        <v>1</v>
      </c>
      <c r="B3" s="101" t="s">
        <v>2</v>
      </c>
      <c r="C3" s="157" t="s">
        <v>38</v>
      </c>
      <c r="D3" s="157" t="s">
        <v>39</v>
      </c>
      <c r="E3" s="102" t="s">
        <v>107</v>
      </c>
      <c r="F3" s="157" t="s">
        <v>129</v>
      </c>
      <c r="G3" s="157" t="s">
        <v>130</v>
      </c>
      <c r="H3" s="154" t="s">
        <v>254</v>
      </c>
      <c r="I3" s="23" t="s">
        <v>108</v>
      </c>
    </row>
    <row r="4" spans="1:10" ht="13.5" customHeight="1" x14ac:dyDescent="0.2">
      <c r="A4" s="103" t="s">
        <v>140</v>
      </c>
      <c r="B4" s="104"/>
      <c r="C4" s="104"/>
      <c r="D4" s="104"/>
      <c r="E4" s="104"/>
      <c r="F4" s="104"/>
      <c r="G4" s="104"/>
      <c r="H4" s="105"/>
    </row>
    <row r="5" spans="1:10" s="57" customFormat="1" ht="13.5" customHeight="1" x14ac:dyDescent="0.2">
      <c r="A5" s="106" t="s">
        <v>158</v>
      </c>
      <c r="B5" s="107"/>
      <c r="C5" s="107"/>
      <c r="D5" s="107"/>
      <c r="E5" s="107"/>
      <c r="F5" s="107"/>
      <c r="G5" s="107"/>
      <c r="H5" s="108"/>
      <c r="I5" s="55"/>
      <c r="J5" s="56"/>
    </row>
    <row r="6" spans="1:10" ht="13.5" customHeight="1" x14ac:dyDescent="0.2">
      <c r="A6" s="35" t="s">
        <v>96</v>
      </c>
      <c r="B6" s="109" t="s">
        <v>95</v>
      </c>
      <c r="C6" s="25">
        <v>104</v>
      </c>
      <c r="D6" s="25">
        <v>44</v>
      </c>
      <c r="E6" s="17">
        <f t="shared" ref="E6:E17" si="0">D6+C6</f>
        <v>148</v>
      </c>
      <c r="F6" s="25">
        <v>0</v>
      </c>
      <c r="G6" s="25">
        <v>0</v>
      </c>
      <c r="H6" s="13">
        <f t="shared" ref="H6:H17" si="1">SUM(E6:G6)</f>
        <v>148</v>
      </c>
    </row>
    <row r="7" spans="1:10" x14ac:dyDescent="0.2">
      <c r="A7" s="69" t="s">
        <v>77</v>
      </c>
      <c r="B7" s="110" t="s">
        <v>51</v>
      </c>
      <c r="C7" s="6">
        <v>912</v>
      </c>
      <c r="D7" s="6">
        <v>1520</v>
      </c>
      <c r="E7" s="18">
        <f t="shared" si="0"/>
        <v>2432</v>
      </c>
      <c r="F7" s="7">
        <v>0</v>
      </c>
      <c r="G7" s="7">
        <v>0</v>
      </c>
      <c r="H7" s="14">
        <f t="shared" si="1"/>
        <v>2432</v>
      </c>
      <c r="I7" s="22" t="s">
        <v>157</v>
      </c>
      <c r="J7" s="26" t="s">
        <v>113</v>
      </c>
    </row>
    <row r="8" spans="1:10" ht="13.5" customHeight="1" x14ac:dyDescent="0.2">
      <c r="A8" s="3" t="s">
        <v>56</v>
      </c>
      <c r="B8" s="110" t="s">
        <v>171</v>
      </c>
      <c r="C8" s="7">
        <v>0</v>
      </c>
      <c r="D8" s="7">
        <v>0</v>
      </c>
      <c r="E8" s="155">
        <f>D8+C8</f>
        <v>0</v>
      </c>
      <c r="F8" s="7">
        <v>234</v>
      </c>
      <c r="G8" s="7">
        <v>0</v>
      </c>
      <c r="H8" s="14">
        <f>SUM(E8:G8)</f>
        <v>234</v>
      </c>
    </row>
    <row r="9" spans="1:10" x14ac:dyDescent="0.2">
      <c r="A9" s="27"/>
      <c r="B9" s="111" t="s">
        <v>165</v>
      </c>
      <c r="C9" s="8">
        <v>654</v>
      </c>
      <c r="D9" s="8">
        <v>196</v>
      </c>
      <c r="E9" s="19">
        <f t="shared" si="0"/>
        <v>850</v>
      </c>
      <c r="F9" s="9">
        <v>0</v>
      </c>
      <c r="G9" s="9">
        <v>0</v>
      </c>
      <c r="H9" s="15">
        <f t="shared" si="1"/>
        <v>850</v>
      </c>
      <c r="I9" s="22"/>
    </row>
    <row r="10" spans="1:10" x14ac:dyDescent="0.2">
      <c r="A10" s="69"/>
      <c r="B10" s="110" t="s">
        <v>172</v>
      </c>
      <c r="C10" s="6">
        <v>0</v>
      </c>
      <c r="D10" s="6">
        <v>72</v>
      </c>
      <c r="E10" s="18">
        <f t="shared" si="0"/>
        <v>72</v>
      </c>
      <c r="F10" s="7">
        <v>0</v>
      </c>
      <c r="G10" s="7">
        <v>0</v>
      </c>
      <c r="H10" s="14">
        <f t="shared" si="1"/>
        <v>72</v>
      </c>
      <c r="I10" s="22"/>
    </row>
    <row r="11" spans="1:10" x14ac:dyDescent="0.2">
      <c r="A11" s="3"/>
      <c r="B11" s="110" t="s">
        <v>152</v>
      </c>
      <c r="C11" s="6">
        <v>2451</v>
      </c>
      <c r="D11" s="6">
        <v>0</v>
      </c>
      <c r="E11" s="18">
        <f t="shared" si="0"/>
        <v>2451</v>
      </c>
      <c r="F11" s="7">
        <v>0</v>
      </c>
      <c r="G11" s="7">
        <v>0</v>
      </c>
      <c r="H11" s="14">
        <f t="shared" si="1"/>
        <v>2451</v>
      </c>
      <c r="I11" s="22"/>
    </row>
    <row r="12" spans="1:10" x14ac:dyDescent="0.2">
      <c r="A12" s="3" t="s">
        <v>97</v>
      </c>
      <c r="B12" s="110" t="s">
        <v>153</v>
      </c>
      <c r="C12" s="6">
        <v>28</v>
      </c>
      <c r="D12" s="6">
        <v>272</v>
      </c>
      <c r="E12" s="18">
        <f t="shared" si="0"/>
        <v>300</v>
      </c>
      <c r="F12" s="7">
        <v>0</v>
      </c>
      <c r="G12" s="7">
        <v>0</v>
      </c>
      <c r="H12" s="14">
        <f t="shared" si="1"/>
        <v>300</v>
      </c>
      <c r="I12" s="22"/>
      <c r="J12" s="26" t="s">
        <v>112</v>
      </c>
    </row>
    <row r="13" spans="1:10" x14ac:dyDescent="0.2">
      <c r="A13" s="4" t="s">
        <v>102</v>
      </c>
      <c r="B13" s="111" t="s">
        <v>255</v>
      </c>
      <c r="C13" s="8">
        <v>264</v>
      </c>
      <c r="D13" s="8">
        <v>500</v>
      </c>
      <c r="E13" s="19">
        <f>D13+C13</f>
        <v>764</v>
      </c>
      <c r="F13" s="9">
        <v>0</v>
      </c>
      <c r="G13" s="9">
        <v>0</v>
      </c>
      <c r="H13" s="15">
        <f>SUM(E13:G13)</f>
        <v>764</v>
      </c>
      <c r="I13" s="47"/>
      <c r="J13" s="26" t="s">
        <v>113</v>
      </c>
    </row>
    <row r="14" spans="1:10" x14ac:dyDescent="0.2">
      <c r="A14" s="4" t="s">
        <v>94</v>
      </c>
      <c r="B14" s="111" t="s">
        <v>31</v>
      </c>
      <c r="C14" s="8">
        <v>24</v>
      </c>
      <c r="D14" s="8">
        <v>611</v>
      </c>
      <c r="E14" s="19">
        <f>D14+C14</f>
        <v>635</v>
      </c>
      <c r="F14" s="9">
        <v>0</v>
      </c>
      <c r="G14" s="9">
        <v>0</v>
      </c>
      <c r="H14" s="15">
        <f>SUM(E14:G14)</f>
        <v>635</v>
      </c>
      <c r="I14" s="22">
        <f>+(E68/15)+(F68/12)</f>
        <v>0</v>
      </c>
      <c r="J14" s="26" t="s">
        <v>112</v>
      </c>
    </row>
    <row r="15" spans="1:10" x14ac:dyDescent="0.2">
      <c r="A15" s="106" t="s">
        <v>161</v>
      </c>
      <c r="B15" s="107"/>
      <c r="C15" s="65">
        <f t="shared" ref="C15:H15" si="2">SUM(C6:C14)</f>
        <v>4437</v>
      </c>
      <c r="D15" s="65">
        <f t="shared" si="2"/>
        <v>3215</v>
      </c>
      <c r="E15" s="66">
        <f t="shared" si="2"/>
        <v>7652</v>
      </c>
      <c r="F15" s="65">
        <f t="shared" si="2"/>
        <v>234</v>
      </c>
      <c r="G15" s="65">
        <f t="shared" si="2"/>
        <v>0</v>
      </c>
      <c r="H15" s="58">
        <f t="shared" si="2"/>
        <v>7886</v>
      </c>
      <c r="I15" s="22"/>
    </row>
    <row r="16" spans="1:10" x14ac:dyDescent="0.2">
      <c r="A16" s="59">
        <v>51.1601</v>
      </c>
      <c r="B16" s="112" t="s">
        <v>159</v>
      </c>
      <c r="C16" s="60">
        <v>0</v>
      </c>
      <c r="D16" s="60">
        <v>2140</v>
      </c>
      <c r="E16" s="61">
        <f t="shared" si="0"/>
        <v>2140</v>
      </c>
      <c r="F16" s="62">
        <v>24</v>
      </c>
      <c r="G16" s="62">
        <v>161</v>
      </c>
      <c r="H16" s="63">
        <f t="shared" si="1"/>
        <v>2325</v>
      </c>
      <c r="I16" s="22">
        <f>+(E65/15)+(F65/12)</f>
        <v>4.2</v>
      </c>
      <c r="J16" s="26" t="s">
        <v>112</v>
      </c>
    </row>
    <row r="17" spans="1:10" x14ac:dyDescent="0.2">
      <c r="A17" s="64" t="s">
        <v>83</v>
      </c>
      <c r="B17" s="112" t="s">
        <v>160</v>
      </c>
      <c r="C17" s="60">
        <v>320</v>
      </c>
      <c r="D17" s="60">
        <v>2774</v>
      </c>
      <c r="E17" s="61">
        <f t="shared" si="0"/>
        <v>3094</v>
      </c>
      <c r="F17" s="62">
        <v>3658.5</v>
      </c>
      <c r="G17" s="62">
        <v>0</v>
      </c>
      <c r="H17" s="63">
        <f t="shared" si="1"/>
        <v>6752.5</v>
      </c>
      <c r="I17" s="22">
        <f>+(E98/15)+(F98/12)</f>
        <v>0</v>
      </c>
      <c r="J17" s="26" t="s">
        <v>113</v>
      </c>
    </row>
    <row r="18" spans="1:10" ht="12.75" customHeight="1" x14ac:dyDescent="0.2">
      <c r="A18" s="113" t="s">
        <v>144</v>
      </c>
      <c r="B18" s="114"/>
      <c r="C18" s="71">
        <f>+C17+C16+C15</f>
        <v>4757</v>
      </c>
      <c r="D18" s="71">
        <f t="shared" ref="D18:H18" si="3">+D17+D16+D15</f>
        <v>8129</v>
      </c>
      <c r="E18" s="71">
        <f t="shared" si="3"/>
        <v>12886</v>
      </c>
      <c r="F18" s="71">
        <f t="shared" si="3"/>
        <v>3916.5</v>
      </c>
      <c r="G18" s="71">
        <f t="shared" si="3"/>
        <v>161</v>
      </c>
      <c r="H18" s="72">
        <f t="shared" si="3"/>
        <v>16963.5</v>
      </c>
      <c r="I18" s="22"/>
    </row>
    <row r="19" spans="1:10" ht="13.5" customHeight="1" x14ac:dyDescent="0.2">
      <c r="A19" s="115" t="s">
        <v>145</v>
      </c>
      <c r="B19" s="116"/>
      <c r="C19" s="73">
        <v>688</v>
      </c>
      <c r="D19" s="73">
        <v>192</v>
      </c>
      <c r="E19" s="73">
        <f t="shared" ref="E19" si="4">D19+C19</f>
        <v>880</v>
      </c>
      <c r="F19" s="73">
        <v>0</v>
      </c>
      <c r="G19" s="73">
        <v>0</v>
      </c>
      <c r="H19" s="74">
        <f t="shared" ref="H19" si="5">SUM(E19:G19)</f>
        <v>880</v>
      </c>
    </row>
    <row r="20" spans="1:10" x14ac:dyDescent="0.2">
      <c r="A20" s="117" t="s">
        <v>146</v>
      </c>
      <c r="B20" s="118"/>
      <c r="C20" s="119"/>
      <c r="D20" s="119"/>
      <c r="E20" s="119"/>
      <c r="F20" s="119"/>
      <c r="G20" s="119"/>
      <c r="H20" s="120"/>
      <c r="I20" s="22">
        <f>+(E21/15)+(F21/12)</f>
        <v>14.4</v>
      </c>
    </row>
    <row r="21" spans="1:10" ht="12.75" customHeight="1" x14ac:dyDescent="0.2">
      <c r="A21" s="35"/>
      <c r="B21" s="109" t="s">
        <v>135</v>
      </c>
      <c r="C21" s="5">
        <v>216</v>
      </c>
      <c r="D21" s="5">
        <v>0</v>
      </c>
      <c r="E21" s="17">
        <f t="shared" ref="E21:E53" si="6">D21+C21</f>
        <v>216</v>
      </c>
      <c r="F21" s="25">
        <v>0</v>
      </c>
      <c r="G21" s="25">
        <v>0</v>
      </c>
      <c r="H21" s="13">
        <f t="shared" ref="H21:H53" si="7">SUM(E21:G21)</f>
        <v>216</v>
      </c>
      <c r="I21" s="22">
        <f>+(E21/15)+(F21/12)</f>
        <v>14.4</v>
      </c>
      <c r="J21" s="26" t="s">
        <v>111</v>
      </c>
    </row>
    <row r="22" spans="1:10" ht="12.75" customHeight="1" x14ac:dyDescent="0.2">
      <c r="A22" s="3" t="s">
        <v>84</v>
      </c>
      <c r="B22" s="110" t="s">
        <v>4</v>
      </c>
      <c r="C22" s="6">
        <v>364</v>
      </c>
      <c r="D22" s="6">
        <v>24</v>
      </c>
      <c r="E22" s="18">
        <f t="shared" si="6"/>
        <v>388</v>
      </c>
      <c r="F22" s="7">
        <v>0</v>
      </c>
      <c r="G22" s="7">
        <v>0</v>
      </c>
      <c r="H22" s="14">
        <f t="shared" si="7"/>
        <v>388</v>
      </c>
      <c r="I22" s="22"/>
    </row>
    <row r="23" spans="1:10" ht="12.75" hidden="1" customHeight="1" x14ac:dyDescent="0.2">
      <c r="A23" s="3"/>
      <c r="B23" s="110" t="s">
        <v>136</v>
      </c>
      <c r="C23" s="6">
        <v>0</v>
      </c>
      <c r="D23" s="6">
        <v>0</v>
      </c>
      <c r="E23" s="18">
        <f t="shared" si="6"/>
        <v>0</v>
      </c>
      <c r="F23" s="7">
        <v>0</v>
      </c>
      <c r="G23" s="7">
        <v>0</v>
      </c>
      <c r="H23" s="14">
        <f t="shared" si="7"/>
        <v>0</v>
      </c>
      <c r="I23" s="22"/>
    </row>
    <row r="24" spans="1:10" x14ac:dyDescent="0.2">
      <c r="A24" s="3" t="s">
        <v>91</v>
      </c>
      <c r="B24" s="110" t="s">
        <v>5</v>
      </c>
      <c r="C24" s="6">
        <v>2102</v>
      </c>
      <c r="D24" s="6">
        <v>877</v>
      </c>
      <c r="E24" s="18">
        <f t="shared" si="6"/>
        <v>2979</v>
      </c>
      <c r="F24" s="7">
        <v>0</v>
      </c>
      <c r="G24" s="7">
        <v>0</v>
      </c>
      <c r="H24" s="14">
        <f t="shared" si="7"/>
        <v>2979</v>
      </c>
      <c r="I24" s="22">
        <f>+(E24/15)+(F24/12)</f>
        <v>198.6</v>
      </c>
      <c r="J24" s="26" t="s">
        <v>111</v>
      </c>
    </row>
    <row r="25" spans="1:10" hidden="1" x14ac:dyDescent="0.2">
      <c r="A25" s="3"/>
      <c r="B25" s="110" t="s">
        <v>124</v>
      </c>
      <c r="C25" s="6"/>
      <c r="D25" s="6"/>
      <c r="E25" s="18">
        <f t="shared" si="6"/>
        <v>0</v>
      </c>
      <c r="F25" s="7">
        <v>0</v>
      </c>
      <c r="G25" s="7">
        <v>0</v>
      </c>
      <c r="H25" s="14">
        <f t="shared" si="7"/>
        <v>0</v>
      </c>
      <c r="I25" s="22"/>
    </row>
    <row r="26" spans="1:10" x14ac:dyDescent="0.2">
      <c r="A26" s="4" t="s">
        <v>57</v>
      </c>
      <c r="B26" s="111" t="s">
        <v>9</v>
      </c>
      <c r="C26" s="8">
        <v>3278</v>
      </c>
      <c r="D26" s="8">
        <v>1520</v>
      </c>
      <c r="E26" s="19">
        <f t="shared" si="6"/>
        <v>4798</v>
      </c>
      <c r="F26" s="9">
        <v>0</v>
      </c>
      <c r="G26" s="9">
        <v>0</v>
      </c>
      <c r="H26" s="15">
        <f t="shared" si="7"/>
        <v>4798</v>
      </c>
      <c r="I26" s="22">
        <f t="shared" ref="I26:I53" si="8">+(E26/15)+(F26/12)</f>
        <v>319.86666666666667</v>
      </c>
      <c r="J26" s="26" t="s">
        <v>111</v>
      </c>
    </row>
    <row r="27" spans="1:10" x14ac:dyDescent="0.2">
      <c r="A27" s="3" t="s">
        <v>76</v>
      </c>
      <c r="B27" s="122" t="s">
        <v>154</v>
      </c>
      <c r="C27" s="6">
        <v>848</v>
      </c>
      <c r="D27" s="6">
        <v>435</v>
      </c>
      <c r="E27" s="18">
        <f t="shared" si="6"/>
        <v>1283</v>
      </c>
      <c r="F27" s="7">
        <v>210</v>
      </c>
      <c r="G27" s="7">
        <v>0</v>
      </c>
      <c r="H27" s="14">
        <f t="shared" si="7"/>
        <v>1493</v>
      </c>
      <c r="I27" s="22">
        <f t="shared" si="8"/>
        <v>103.03333333333333</v>
      </c>
      <c r="J27" s="26" t="s">
        <v>111</v>
      </c>
    </row>
    <row r="28" spans="1:10" ht="12.75" customHeight="1" x14ac:dyDescent="0.2">
      <c r="A28" s="3" t="s">
        <v>89</v>
      </c>
      <c r="B28" s="110" t="s">
        <v>11</v>
      </c>
      <c r="C28" s="6">
        <v>479</v>
      </c>
      <c r="D28" s="6">
        <v>2</v>
      </c>
      <c r="E28" s="18">
        <f t="shared" si="6"/>
        <v>481</v>
      </c>
      <c r="F28" s="7">
        <v>0</v>
      </c>
      <c r="G28" s="7">
        <v>0</v>
      </c>
      <c r="H28" s="14">
        <f t="shared" si="7"/>
        <v>481</v>
      </c>
      <c r="I28" s="22">
        <f t="shared" si="8"/>
        <v>32.06666666666667</v>
      </c>
      <c r="J28" s="26" t="s">
        <v>111</v>
      </c>
    </row>
    <row r="29" spans="1:10" x14ac:dyDescent="0.2">
      <c r="A29" s="3" t="s">
        <v>72</v>
      </c>
      <c r="B29" s="110" t="s">
        <v>13</v>
      </c>
      <c r="C29" s="6">
        <v>3864</v>
      </c>
      <c r="D29" s="6">
        <v>1454</v>
      </c>
      <c r="E29" s="18">
        <f t="shared" si="6"/>
        <v>5318</v>
      </c>
      <c r="F29" s="7">
        <v>85</v>
      </c>
      <c r="G29" s="7">
        <v>0</v>
      </c>
      <c r="H29" s="14">
        <f t="shared" si="7"/>
        <v>5403</v>
      </c>
      <c r="I29" s="22">
        <f t="shared" si="8"/>
        <v>361.61666666666667</v>
      </c>
      <c r="J29" s="26" t="s">
        <v>111</v>
      </c>
    </row>
    <row r="30" spans="1:10" x14ac:dyDescent="0.2">
      <c r="A30" s="4" t="s">
        <v>169</v>
      </c>
      <c r="B30" s="111" t="s">
        <v>121</v>
      </c>
      <c r="C30" s="8">
        <v>572</v>
      </c>
      <c r="D30" s="8">
        <v>497</v>
      </c>
      <c r="E30" s="19">
        <f t="shared" si="6"/>
        <v>1069</v>
      </c>
      <c r="F30" s="9">
        <v>0</v>
      </c>
      <c r="G30" s="9">
        <v>0</v>
      </c>
      <c r="H30" s="15">
        <f t="shared" si="7"/>
        <v>1069</v>
      </c>
      <c r="I30" s="22">
        <f t="shared" si="8"/>
        <v>71.266666666666666</v>
      </c>
      <c r="J30" s="26" t="s">
        <v>111</v>
      </c>
    </row>
    <row r="31" spans="1:10" x14ac:dyDescent="0.2">
      <c r="A31" s="3"/>
      <c r="B31" s="110" t="s">
        <v>168</v>
      </c>
      <c r="C31" s="6">
        <v>120</v>
      </c>
      <c r="D31" s="6">
        <v>180</v>
      </c>
      <c r="E31" s="18">
        <f t="shared" si="6"/>
        <v>300</v>
      </c>
      <c r="F31" s="7">
        <v>0</v>
      </c>
      <c r="G31" s="7">
        <v>0</v>
      </c>
      <c r="H31" s="14">
        <f t="shared" si="7"/>
        <v>300</v>
      </c>
      <c r="I31" s="22">
        <f t="shared" si="8"/>
        <v>20</v>
      </c>
    </row>
    <row r="32" spans="1:10" x14ac:dyDescent="0.2">
      <c r="A32" s="3" t="s">
        <v>70</v>
      </c>
      <c r="B32" s="110" t="s">
        <v>14</v>
      </c>
      <c r="C32" s="6">
        <v>296</v>
      </c>
      <c r="D32" s="6">
        <v>44</v>
      </c>
      <c r="E32" s="18">
        <f t="shared" si="6"/>
        <v>340</v>
      </c>
      <c r="F32" s="7">
        <v>0</v>
      </c>
      <c r="G32" s="7">
        <v>0</v>
      </c>
      <c r="H32" s="14">
        <f t="shared" si="7"/>
        <v>340</v>
      </c>
      <c r="I32" s="22">
        <f t="shared" si="8"/>
        <v>22.666666666666668</v>
      </c>
      <c r="J32" s="26" t="s">
        <v>111</v>
      </c>
    </row>
    <row r="33" spans="1:10" hidden="1" x14ac:dyDescent="0.2">
      <c r="A33" s="3"/>
      <c r="B33" s="110" t="s">
        <v>139</v>
      </c>
      <c r="C33" s="6">
        <v>0</v>
      </c>
      <c r="D33" s="6">
        <v>0</v>
      </c>
      <c r="E33" s="18">
        <f t="shared" si="6"/>
        <v>0</v>
      </c>
      <c r="F33" s="7">
        <v>0</v>
      </c>
      <c r="G33" s="7">
        <v>0</v>
      </c>
      <c r="H33" s="14">
        <f t="shared" si="7"/>
        <v>0</v>
      </c>
      <c r="I33" s="22">
        <f t="shared" si="8"/>
        <v>0</v>
      </c>
    </row>
    <row r="34" spans="1:10" x14ac:dyDescent="0.2">
      <c r="A34" s="3" t="s">
        <v>69</v>
      </c>
      <c r="B34" s="110" t="s">
        <v>18</v>
      </c>
      <c r="C34" s="6">
        <v>88</v>
      </c>
      <c r="D34" s="6">
        <v>0</v>
      </c>
      <c r="E34" s="18">
        <f t="shared" si="6"/>
        <v>88</v>
      </c>
      <c r="F34" s="7">
        <v>0</v>
      </c>
      <c r="G34" s="7">
        <v>0</v>
      </c>
      <c r="H34" s="14">
        <f t="shared" si="7"/>
        <v>88</v>
      </c>
      <c r="I34" s="22">
        <f t="shared" si="8"/>
        <v>5.8666666666666663</v>
      </c>
      <c r="J34" s="26" t="s">
        <v>111</v>
      </c>
    </row>
    <row r="35" spans="1:10" x14ac:dyDescent="0.2">
      <c r="A35" s="4" t="s">
        <v>101</v>
      </c>
      <c r="B35" s="111" t="s">
        <v>19</v>
      </c>
      <c r="C35" s="8">
        <v>4920</v>
      </c>
      <c r="D35" s="8">
        <v>920</v>
      </c>
      <c r="E35" s="19">
        <f t="shared" si="6"/>
        <v>5840</v>
      </c>
      <c r="F35" s="9">
        <v>66</v>
      </c>
      <c r="G35" s="9">
        <v>0</v>
      </c>
      <c r="H35" s="15">
        <f t="shared" si="7"/>
        <v>5906</v>
      </c>
      <c r="I35" s="22">
        <f t="shared" si="8"/>
        <v>394.83333333333331</v>
      </c>
      <c r="J35" s="26" t="s">
        <v>111</v>
      </c>
    </row>
    <row r="36" spans="1:10" x14ac:dyDescent="0.2">
      <c r="A36" s="3" t="s">
        <v>73</v>
      </c>
      <c r="B36" s="110" t="s">
        <v>20</v>
      </c>
      <c r="C36" s="6">
        <v>234</v>
      </c>
      <c r="D36" s="6">
        <v>240</v>
      </c>
      <c r="E36" s="18">
        <f t="shared" si="6"/>
        <v>474</v>
      </c>
      <c r="F36" s="7">
        <v>0</v>
      </c>
      <c r="G36" s="7">
        <v>0</v>
      </c>
      <c r="H36" s="14">
        <f t="shared" si="7"/>
        <v>474</v>
      </c>
      <c r="I36" s="22">
        <f t="shared" si="8"/>
        <v>31.6</v>
      </c>
      <c r="J36" s="26" t="s">
        <v>111</v>
      </c>
    </row>
    <row r="37" spans="1:10" hidden="1" x14ac:dyDescent="0.2">
      <c r="A37" s="3"/>
      <c r="B37" s="110" t="s">
        <v>137</v>
      </c>
      <c r="C37" s="6">
        <v>0</v>
      </c>
      <c r="D37" s="6">
        <v>0</v>
      </c>
      <c r="E37" s="18">
        <f t="shared" si="6"/>
        <v>0</v>
      </c>
      <c r="F37" s="7">
        <v>0</v>
      </c>
      <c r="G37" s="7">
        <v>0</v>
      </c>
      <c r="H37" s="14">
        <f t="shared" si="7"/>
        <v>0</v>
      </c>
      <c r="I37" s="22">
        <f t="shared" si="8"/>
        <v>0</v>
      </c>
    </row>
    <row r="38" spans="1:10" x14ac:dyDescent="0.2">
      <c r="A38" s="3"/>
      <c r="B38" s="110" t="s">
        <v>134</v>
      </c>
      <c r="C38" s="6">
        <v>80</v>
      </c>
      <c r="D38" s="6">
        <v>0</v>
      </c>
      <c r="E38" s="18">
        <f t="shared" si="6"/>
        <v>80</v>
      </c>
      <c r="F38" s="7">
        <v>0</v>
      </c>
      <c r="G38" s="7">
        <v>0</v>
      </c>
      <c r="H38" s="14">
        <f t="shared" si="7"/>
        <v>80</v>
      </c>
      <c r="I38" s="22">
        <f t="shared" si="8"/>
        <v>5.333333333333333</v>
      </c>
    </row>
    <row r="39" spans="1:10" x14ac:dyDescent="0.2">
      <c r="A39" s="3"/>
      <c r="B39" s="110" t="s">
        <v>162</v>
      </c>
      <c r="C39" s="6">
        <v>56</v>
      </c>
      <c r="D39" s="6">
        <v>0</v>
      </c>
      <c r="E39" s="18">
        <f t="shared" si="6"/>
        <v>56</v>
      </c>
      <c r="F39" s="7">
        <v>0</v>
      </c>
      <c r="G39" s="7">
        <v>0</v>
      </c>
      <c r="H39" s="14">
        <f t="shared" si="7"/>
        <v>56</v>
      </c>
      <c r="I39" s="22">
        <f t="shared" si="8"/>
        <v>3.7333333333333334</v>
      </c>
    </row>
    <row r="40" spans="1:10" hidden="1" x14ac:dyDescent="0.2">
      <c r="A40" s="3" t="s">
        <v>67</v>
      </c>
      <c r="B40" s="110" t="s">
        <v>23</v>
      </c>
      <c r="C40" s="6">
        <v>0</v>
      </c>
      <c r="D40" s="6">
        <v>0</v>
      </c>
      <c r="E40" s="18">
        <f t="shared" si="6"/>
        <v>0</v>
      </c>
      <c r="F40" s="7">
        <v>0</v>
      </c>
      <c r="G40" s="7">
        <v>0</v>
      </c>
      <c r="H40" s="14">
        <f t="shared" si="7"/>
        <v>0</v>
      </c>
      <c r="I40" s="22">
        <f t="shared" si="8"/>
        <v>0</v>
      </c>
      <c r="J40" s="26" t="s">
        <v>111</v>
      </c>
    </row>
    <row r="41" spans="1:10" x14ac:dyDescent="0.2">
      <c r="A41" s="4" t="s">
        <v>92</v>
      </c>
      <c r="B41" s="111" t="s">
        <v>24</v>
      </c>
      <c r="C41" s="8">
        <v>647</v>
      </c>
      <c r="D41" s="8">
        <v>122</v>
      </c>
      <c r="E41" s="19">
        <f t="shared" si="6"/>
        <v>769</v>
      </c>
      <c r="F41" s="9">
        <v>0</v>
      </c>
      <c r="G41" s="9">
        <v>0</v>
      </c>
      <c r="H41" s="15">
        <f t="shared" si="7"/>
        <v>769</v>
      </c>
      <c r="I41" s="22">
        <v>0</v>
      </c>
      <c r="J41" s="26" t="s">
        <v>111</v>
      </c>
    </row>
    <row r="42" spans="1:10" x14ac:dyDescent="0.2">
      <c r="A42" s="3" t="s">
        <v>93</v>
      </c>
      <c r="B42" s="110" t="s">
        <v>25</v>
      </c>
      <c r="C42" s="6">
        <v>228</v>
      </c>
      <c r="D42" s="6">
        <v>74</v>
      </c>
      <c r="E42" s="18">
        <f>D42+C42</f>
        <v>302</v>
      </c>
      <c r="F42" s="7">
        <v>0</v>
      </c>
      <c r="G42" s="7">
        <v>0</v>
      </c>
      <c r="H42" s="14">
        <f>SUM(E42:G42)</f>
        <v>302</v>
      </c>
      <c r="I42" s="22">
        <f>+(E42/15)+(F42/12)</f>
        <v>20.133333333333333</v>
      </c>
      <c r="J42" s="26" t="s">
        <v>111</v>
      </c>
    </row>
    <row r="43" spans="1:10" x14ac:dyDescent="0.2">
      <c r="A43" s="3"/>
      <c r="B43" s="110" t="s">
        <v>125</v>
      </c>
      <c r="C43" s="6">
        <v>0</v>
      </c>
      <c r="D43" s="6">
        <v>63</v>
      </c>
      <c r="E43" s="18">
        <f t="shared" si="6"/>
        <v>63</v>
      </c>
      <c r="F43" s="7">
        <v>0</v>
      </c>
      <c r="G43" s="7">
        <v>0</v>
      </c>
      <c r="H43" s="14">
        <f t="shared" si="7"/>
        <v>63</v>
      </c>
      <c r="I43" s="22">
        <f t="shared" si="8"/>
        <v>4.2</v>
      </c>
    </row>
    <row r="44" spans="1:10" x14ac:dyDescent="0.2">
      <c r="A44" s="3"/>
      <c r="B44" s="110" t="s">
        <v>257</v>
      </c>
      <c r="C44" s="6">
        <v>42</v>
      </c>
      <c r="D44" s="6">
        <v>0</v>
      </c>
      <c r="E44" s="18">
        <f t="shared" si="6"/>
        <v>42</v>
      </c>
      <c r="F44" s="7">
        <v>0</v>
      </c>
      <c r="G44" s="7">
        <v>0</v>
      </c>
      <c r="H44" s="14">
        <f t="shared" si="7"/>
        <v>42</v>
      </c>
      <c r="I44" s="22">
        <f t="shared" si="8"/>
        <v>2.8</v>
      </c>
    </row>
    <row r="45" spans="1:10" x14ac:dyDescent="0.2">
      <c r="A45" s="4"/>
      <c r="B45" s="111" t="s">
        <v>163</v>
      </c>
      <c r="C45" s="8">
        <v>86</v>
      </c>
      <c r="D45" s="8">
        <v>56</v>
      </c>
      <c r="E45" s="19">
        <f t="shared" si="6"/>
        <v>142</v>
      </c>
      <c r="F45" s="9">
        <v>0</v>
      </c>
      <c r="G45" s="9">
        <v>0</v>
      </c>
      <c r="H45" s="15">
        <f t="shared" si="7"/>
        <v>142</v>
      </c>
      <c r="I45" s="22">
        <f t="shared" si="8"/>
        <v>9.4666666666666668</v>
      </c>
    </row>
    <row r="46" spans="1:10" x14ac:dyDescent="0.2">
      <c r="A46" s="3" t="s">
        <v>78</v>
      </c>
      <c r="B46" s="110" t="s">
        <v>26</v>
      </c>
      <c r="C46" s="6">
        <v>1008</v>
      </c>
      <c r="D46" s="6">
        <v>186</v>
      </c>
      <c r="E46" s="18">
        <f t="shared" si="6"/>
        <v>1194</v>
      </c>
      <c r="F46" s="7">
        <v>0</v>
      </c>
      <c r="G46" s="7">
        <v>0</v>
      </c>
      <c r="H46" s="14">
        <f t="shared" si="7"/>
        <v>1194</v>
      </c>
      <c r="I46" s="22">
        <f t="shared" si="8"/>
        <v>79.599999999999994</v>
      </c>
      <c r="J46" s="26" t="s">
        <v>111</v>
      </c>
    </row>
    <row r="47" spans="1:10" x14ac:dyDescent="0.2">
      <c r="A47" s="3" t="s">
        <v>87</v>
      </c>
      <c r="B47" s="110" t="s">
        <v>29</v>
      </c>
      <c r="C47" s="6">
        <v>880</v>
      </c>
      <c r="D47" s="6">
        <v>444</v>
      </c>
      <c r="E47" s="18">
        <f t="shared" si="6"/>
        <v>1324</v>
      </c>
      <c r="F47" s="7">
        <v>0</v>
      </c>
      <c r="G47" s="7">
        <v>0</v>
      </c>
      <c r="H47" s="14">
        <f t="shared" si="7"/>
        <v>1324</v>
      </c>
      <c r="I47" s="22">
        <f t="shared" si="8"/>
        <v>88.266666666666666</v>
      </c>
      <c r="J47" s="26" t="s">
        <v>111</v>
      </c>
    </row>
    <row r="48" spans="1:10" x14ac:dyDescent="0.2">
      <c r="A48" s="3" t="s">
        <v>82</v>
      </c>
      <c r="B48" s="110" t="s">
        <v>30</v>
      </c>
      <c r="C48" s="6">
        <v>2304</v>
      </c>
      <c r="D48" s="6">
        <v>2706</v>
      </c>
      <c r="E48" s="18">
        <f t="shared" si="6"/>
        <v>5010</v>
      </c>
      <c r="F48" s="7">
        <v>0</v>
      </c>
      <c r="G48" s="7">
        <v>0</v>
      </c>
      <c r="H48" s="14">
        <f t="shared" si="7"/>
        <v>5010</v>
      </c>
      <c r="I48" s="22">
        <f t="shared" si="8"/>
        <v>334</v>
      </c>
      <c r="J48" s="26" t="s">
        <v>111</v>
      </c>
    </row>
    <row r="49" spans="1:10" hidden="1" x14ac:dyDescent="0.2">
      <c r="A49" s="3" t="s">
        <v>68</v>
      </c>
      <c r="B49" s="110" t="s">
        <v>32</v>
      </c>
      <c r="C49" s="6"/>
      <c r="D49" s="6"/>
      <c r="E49" s="18">
        <f t="shared" si="6"/>
        <v>0</v>
      </c>
      <c r="F49" s="7"/>
      <c r="G49" s="7">
        <v>0</v>
      </c>
      <c r="H49" s="14">
        <f t="shared" si="7"/>
        <v>0</v>
      </c>
      <c r="I49" s="22">
        <f t="shared" si="8"/>
        <v>0</v>
      </c>
      <c r="J49" s="26" t="s">
        <v>111</v>
      </c>
    </row>
    <row r="50" spans="1:10" ht="12.75" hidden="1" customHeight="1" x14ac:dyDescent="0.2">
      <c r="A50" s="3" t="s">
        <v>104</v>
      </c>
      <c r="B50" s="110" t="s">
        <v>34</v>
      </c>
      <c r="C50" s="6"/>
      <c r="D50" s="6"/>
      <c r="E50" s="18">
        <f t="shared" si="6"/>
        <v>0</v>
      </c>
      <c r="F50" s="7"/>
      <c r="G50" s="7">
        <v>0</v>
      </c>
      <c r="H50" s="14">
        <f t="shared" si="7"/>
        <v>0</v>
      </c>
      <c r="I50" s="22">
        <f t="shared" si="8"/>
        <v>0</v>
      </c>
      <c r="J50" s="26" t="s">
        <v>111</v>
      </c>
    </row>
    <row r="51" spans="1:10" x14ac:dyDescent="0.2">
      <c r="A51" s="4" t="s">
        <v>88</v>
      </c>
      <c r="B51" s="111" t="s">
        <v>35</v>
      </c>
      <c r="C51" s="8">
        <v>1252</v>
      </c>
      <c r="D51" s="8">
        <v>416</v>
      </c>
      <c r="E51" s="19">
        <f t="shared" si="6"/>
        <v>1668</v>
      </c>
      <c r="F51" s="9">
        <v>0</v>
      </c>
      <c r="G51" s="9">
        <v>0</v>
      </c>
      <c r="H51" s="15">
        <f t="shared" si="7"/>
        <v>1668</v>
      </c>
      <c r="I51" s="22">
        <f t="shared" si="8"/>
        <v>111.2</v>
      </c>
      <c r="J51" s="26" t="s">
        <v>111</v>
      </c>
    </row>
    <row r="52" spans="1:10" x14ac:dyDescent="0.2">
      <c r="A52" s="3" t="s">
        <v>71</v>
      </c>
      <c r="B52" s="110" t="s">
        <v>36</v>
      </c>
      <c r="C52" s="6">
        <v>880</v>
      </c>
      <c r="D52" s="6">
        <v>288</v>
      </c>
      <c r="E52" s="18">
        <f t="shared" si="6"/>
        <v>1168</v>
      </c>
      <c r="F52" s="7">
        <v>0</v>
      </c>
      <c r="G52" s="7">
        <v>0</v>
      </c>
      <c r="H52" s="14">
        <f t="shared" si="7"/>
        <v>1168</v>
      </c>
      <c r="I52" s="22">
        <f t="shared" si="8"/>
        <v>77.86666666666666</v>
      </c>
      <c r="J52" s="26" t="s">
        <v>111</v>
      </c>
    </row>
    <row r="53" spans="1:10" x14ac:dyDescent="0.2">
      <c r="A53" s="27" t="s">
        <v>90</v>
      </c>
      <c r="B53" s="111" t="s">
        <v>47</v>
      </c>
      <c r="C53" s="8">
        <v>330</v>
      </c>
      <c r="D53" s="8">
        <v>144</v>
      </c>
      <c r="E53" s="19">
        <f t="shared" si="6"/>
        <v>474</v>
      </c>
      <c r="F53" s="9">
        <v>0</v>
      </c>
      <c r="G53" s="9">
        <v>0</v>
      </c>
      <c r="H53" s="15">
        <f t="shared" si="7"/>
        <v>474</v>
      </c>
      <c r="I53" s="22">
        <f t="shared" si="8"/>
        <v>31.6</v>
      </c>
      <c r="J53" s="26" t="s">
        <v>111</v>
      </c>
    </row>
    <row r="54" spans="1:10" ht="12.75" customHeight="1" x14ac:dyDescent="0.2">
      <c r="A54" s="123" t="s">
        <v>115</v>
      </c>
      <c r="B54" s="124"/>
      <c r="C54" s="75">
        <f>SUM(C21:C53)</f>
        <v>25174</v>
      </c>
      <c r="D54" s="75">
        <f>SUM(D21:D53)</f>
        <v>10692</v>
      </c>
      <c r="E54" s="76">
        <f>SUM(E21:E53)</f>
        <v>35866</v>
      </c>
      <c r="F54" s="75">
        <f>SUM(F21:F53)</f>
        <v>361</v>
      </c>
      <c r="G54" s="75">
        <f>SUM(G21:G53)</f>
        <v>0</v>
      </c>
      <c r="H54" s="77">
        <f>SUM(H21:H53)</f>
        <v>36227</v>
      </c>
      <c r="I54" s="22"/>
    </row>
    <row r="55" spans="1:10" x14ac:dyDescent="0.2">
      <c r="A55" s="125" t="s">
        <v>116</v>
      </c>
      <c r="B55" s="126"/>
      <c r="C55" s="127"/>
      <c r="D55" s="127"/>
      <c r="E55" s="127"/>
      <c r="F55" s="127"/>
      <c r="G55" s="127"/>
      <c r="H55" s="128"/>
      <c r="I55" s="22">
        <f>+(E8/15)+(F8/12)</f>
        <v>19.5</v>
      </c>
    </row>
    <row r="56" spans="1:10" x14ac:dyDescent="0.2">
      <c r="A56" s="35" t="s">
        <v>74</v>
      </c>
      <c r="B56" s="109" t="s">
        <v>6</v>
      </c>
      <c r="C56" s="5">
        <v>5433</v>
      </c>
      <c r="D56" s="5">
        <v>1186</v>
      </c>
      <c r="E56" s="17">
        <f t="shared" ref="E56:E66" si="9">D56+C56</f>
        <v>6619</v>
      </c>
      <c r="F56" s="5">
        <v>83</v>
      </c>
      <c r="G56" s="5">
        <v>0</v>
      </c>
      <c r="H56" s="13">
        <f t="shared" ref="H56:H66" si="10">SUM(E56:G56)</f>
        <v>6702</v>
      </c>
      <c r="I56" s="22">
        <f>+(E12/15)+(F12/12)</f>
        <v>20</v>
      </c>
      <c r="J56" s="26" t="s">
        <v>112</v>
      </c>
    </row>
    <row r="57" spans="1:10" x14ac:dyDescent="0.2">
      <c r="A57" s="3" t="s">
        <v>79</v>
      </c>
      <c r="B57" s="110" t="s">
        <v>8</v>
      </c>
      <c r="C57" s="6">
        <v>2319</v>
      </c>
      <c r="D57" s="6">
        <v>268</v>
      </c>
      <c r="E57" s="18">
        <f t="shared" si="9"/>
        <v>2587</v>
      </c>
      <c r="F57" s="7">
        <v>0</v>
      </c>
      <c r="G57" s="7">
        <v>0</v>
      </c>
      <c r="H57" s="14">
        <f t="shared" si="10"/>
        <v>2587</v>
      </c>
      <c r="I57" s="22">
        <f>+(E58/15)+(F58/12)</f>
        <v>107.06666666666666</v>
      </c>
      <c r="J57" s="26" t="s">
        <v>112</v>
      </c>
    </row>
    <row r="58" spans="1:10" x14ac:dyDescent="0.2">
      <c r="A58" s="3" t="s">
        <v>105</v>
      </c>
      <c r="B58" s="110" t="s">
        <v>10</v>
      </c>
      <c r="C58" s="6">
        <v>1000</v>
      </c>
      <c r="D58" s="6">
        <v>606</v>
      </c>
      <c r="E58" s="18">
        <f t="shared" si="9"/>
        <v>1606</v>
      </c>
      <c r="F58" s="7">
        <v>0</v>
      </c>
      <c r="G58" s="7">
        <v>0</v>
      </c>
      <c r="H58" s="14">
        <f t="shared" si="10"/>
        <v>1606</v>
      </c>
      <c r="I58" s="22">
        <f>+(E61/15)+(F61/12)</f>
        <v>165.43333333333334</v>
      </c>
      <c r="J58" s="26" t="s">
        <v>112</v>
      </c>
    </row>
    <row r="59" spans="1:10" x14ac:dyDescent="0.2">
      <c r="A59" s="175">
        <v>30.700099999999999</v>
      </c>
      <c r="B59" s="111" t="s">
        <v>167</v>
      </c>
      <c r="C59" s="8">
        <v>0</v>
      </c>
      <c r="D59" s="8">
        <v>33</v>
      </c>
      <c r="E59" s="19">
        <f t="shared" si="9"/>
        <v>33</v>
      </c>
      <c r="F59" s="9">
        <v>0</v>
      </c>
      <c r="G59" s="9">
        <v>0</v>
      </c>
      <c r="H59" s="15">
        <f t="shared" si="10"/>
        <v>33</v>
      </c>
      <c r="I59" s="22"/>
    </row>
    <row r="60" spans="1:10" hidden="1" x14ac:dyDescent="0.2">
      <c r="A60" s="21">
        <v>26.130099999999999</v>
      </c>
      <c r="B60" s="110" t="s">
        <v>123</v>
      </c>
      <c r="C60" s="6"/>
      <c r="D60" s="6"/>
      <c r="E60" s="18">
        <f t="shared" si="9"/>
        <v>0</v>
      </c>
      <c r="F60" s="7">
        <v>0</v>
      </c>
      <c r="G60" s="7">
        <v>0</v>
      </c>
      <c r="H60" s="14">
        <f t="shared" si="10"/>
        <v>0</v>
      </c>
      <c r="I60" s="22"/>
    </row>
    <row r="61" spans="1:10" x14ac:dyDescent="0.2">
      <c r="A61" s="3" t="s">
        <v>86</v>
      </c>
      <c r="B61" s="110" t="s">
        <v>16</v>
      </c>
      <c r="C61" s="6">
        <v>1980</v>
      </c>
      <c r="D61" s="6">
        <v>449</v>
      </c>
      <c r="E61" s="18">
        <f t="shared" si="9"/>
        <v>2429</v>
      </c>
      <c r="F61" s="7">
        <v>42</v>
      </c>
      <c r="G61" s="7">
        <v>0</v>
      </c>
      <c r="H61" s="14">
        <f t="shared" si="10"/>
        <v>2471</v>
      </c>
      <c r="I61" s="22">
        <f t="shared" ref="I61" si="11">+(E63/15)+(F63/12)</f>
        <v>410.61666666666667</v>
      </c>
      <c r="J61" s="26" t="s">
        <v>112</v>
      </c>
    </row>
    <row r="62" spans="1:10" x14ac:dyDescent="0.2">
      <c r="A62" s="3" t="s">
        <v>80</v>
      </c>
      <c r="B62" s="110" t="s">
        <v>17</v>
      </c>
      <c r="C62" s="6">
        <v>615</v>
      </c>
      <c r="D62" s="6">
        <v>107</v>
      </c>
      <c r="E62" s="18">
        <f t="shared" si="9"/>
        <v>722</v>
      </c>
      <c r="F62" s="7">
        <v>0</v>
      </c>
      <c r="G62" s="7">
        <v>0</v>
      </c>
      <c r="H62" s="14">
        <f t="shared" si="10"/>
        <v>722</v>
      </c>
      <c r="I62" s="22">
        <f>+(E16/15)+(F16/12)</f>
        <v>144.66666666666666</v>
      </c>
      <c r="J62" s="26" t="s">
        <v>112</v>
      </c>
    </row>
    <row r="63" spans="1:10" x14ac:dyDescent="0.2">
      <c r="A63" s="3" t="s">
        <v>75</v>
      </c>
      <c r="B63" s="110" t="s">
        <v>21</v>
      </c>
      <c r="C63" s="6">
        <v>5507</v>
      </c>
      <c r="D63" s="6">
        <v>621</v>
      </c>
      <c r="E63" s="18">
        <f t="shared" si="9"/>
        <v>6128</v>
      </c>
      <c r="F63" s="7">
        <v>25</v>
      </c>
      <c r="G63" s="7">
        <v>0</v>
      </c>
      <c r="H63" s="14">
        <f t="shared" si="10"/>
        <v>6153</v>
      </c>
      <c r="I63" s="22">
        <f>+(E64/15)+(F64/12)</f>
        <v>63.2</v>
      </c>
      <c r="J63" s="26" t="s">
        <v>112</v>
      </c>
    </row>
    <row r="64" spans="1:10" x14ac:dyDescent="0.2">
      <c r="A64" s="4" t="s">
        <v>81</v>
      </c>
      <c r="B64" s="111" t="s">
        <v>28</v>
      </c>
      <c r="C64" s="8">
        <v>836</v>
      </c>
      <c r="D64" s="8">
        <v>112</v>
      </c>
      <c r="E64" s="19">
        <f t="shared" si="9"/>
        <v>948</v>
      </c>
      <c r="F64" s="9">
        <v>0</v>
      </c>
      <c r="G64" s="9">
        <v>0</v>
      </c>
      <c r="H64" s="15">
        <f t="shared" si="10"/>
        <v>948</v>
      </c>
      <c r="I64" s="22">
        <f>+(E17/15)+(F17/12)</f>
        <v>511.14166666666665</v>
      </c>
      <c r="J64" s="26" t="s">
        <v>112</v>
      </c>
    </row>
    <row r="65" spans="1:13" x14ac:dyDescent="0.2">
      <c r="A65" s="3" t="s">
        <v>66</v>
      </c>
      <c r="B65" s="110" t="s">
        <v>41</v>
      </c>
      <c r="C65" s="6">
        <v>63</v>
      </c>
      <c r="D65" s="6">
        <v>0</v>
      </c>
      <c r="E65" s="18">
        <f>D65+C65</f>
        <v>63</v>
      </c>
      <c r="F65" s="7">
        <v>0</v>
      </c>
      <c r="G65" s="7">
        <v>0</v>
      </c>
      <c r="H65" s="14">
        <f>SUM(E65:G65)</f>
        <v>63</v>
      </c>
      <c r="I65" s="22"/>
      <c r="J65" s="26" t="s">
        <v>112</v>
      </c>
    </row>
    <row r="66" spans="1:13" x14ac:dyDescent="0.2">
      <c r="A66" s="4" t="s">
        <v>155</v>
      </c>
      <c r="B66" s="111" t="s">
        <v>138</v>
      </c>
      <c r="C66" s="8">
        <v>0</v>
      </c>
      <c r="D66" s="8">
        <v>66</v>
      </c>
      <c r="E66" s="19">
        <f t="shared" si="9"/>
        <v>66</v>
      </c>
      <c r="F66" s="9">
        <v>0</v>
      </c>
      <c r="G66" s="9">
        <v>0</v>
      </c>
      <c r="H66" s="15">
        <f t="shared" si="10"/>
        <v>66</v>
      </c>
      <c r="I66" s="22"/>
    </row>
    <row r="67" spans="1:13" x14ac:dyDescent="0.2">
      <c r="A67" s="129" t="s">
        <v>117</v>
      </c>
      <c r="B67" s="130"/>
      <c r="C67" s="39">
        <f>SUM(C56:C66)</f>
        <v>17753</v>
      </c>
      <c r="D67" s="39">
        <f t="shared" ref="D67:H67" si="12">SUM(D56:D66)</f>
        <v>3448</v>
      </c>
      <c r="E67" s="39">
        <f t="shared" si="12"/>
        <v>21201</v>
      </c>
      <c r="F67" s="40">
        <f t="shared" si="12"/>
        <v>150</v>
      </c>
      <c r="G67" s="40">
        <f t="shared" si="12"/>
        <v>0</v>
      </c>
      <c r="H67" s="41">
        <f t="shared" si="12"/>
        <v>21351</v>
      </c>
      <c r="I67" s="22">
        <f>+(E70/15)+(F70/12)</f>
        <v>33.666666666666664</v>
      </c>
    </row>
    <row r="68" spans="1:13" x14ac:dyDescent="0.2">
      <c r="A68" s="131" t="s">
        <v>118</v>
      </c>
      <c r="B68" s="132"/>
      <c r="C68" s="133"/>
      <c r="D68" s="133"/>
      <c r="E68" s="133"/>
      <c r="F68" s="133"/>
      <c r="G68" s="133"/>
      <c r="H68" s="134"/>
      <c r="I68" s="22">
        <f>+(E71/15)+(F71/12)</f>
        <v>119.9</v>
      </c>
    </row>
    <row r="69" spans="1:13" x14ac:dyDescent="0.2">
      <c r="A69" s="3" t="s">
        <v>55</v>
      </c>
      <c r="B69" s="110" t="s">
        <v>3</v>
      </c>
      <c r="C69" s="6">
        <v>1509</v>
      </c>
      <c r="D69" s="6">
        <v>1242</v>
      </c>
      <c r="E69" s="18">
        <f t="shared" ref="E69:E76" si="13">D69+C69</f>
        <v>2751</v>
      </c>
      <c r="F69" s="6">
        <v>123</v>
      </c>
      <c r="G69" s="6">
        <v>0</v>
      </c>
      <c r="H69" s="14">
        <f t="shared" ref="H69:H76" si="14">SUM(E69:G69)</f>
        <v>2874</v>
      </c>
      <c r="I69" s="22">
        <f>+(E73/15)+(F73/12)</f>
        <v>201.45</v>
      </c>
      <c r="J69" s="26" t="s">
        <v>110</v>
      </c>
    </row>
    <row r="70" spans="1:13" x14ac:dyDescent="0.2">
      <c r="A70" s="3" t="s">
        <v>98</v>
      </c>
      <c r="B70" s="110" t="s">
        <v>7</v>
      </c>
      <c r="C70" s="6">
        <v>421</v>
      </c>
      <c r="D70" s="6">
        <v>84</v>
      </c>
      <c r="E70" s="18">
        <f t="shared" si="13"/>
        <v>505</v>
      </c>
      <c r="F70" s="6">
        <v>0</v>
      </c>
      <c r="G70" s="6">
        <v>0</v>
      </c>
      <c r="H70" s="14">
        <f t="shared" si="14"/>
        <v>505</v>
      </c>
      <c r="I70" s="22">
        <f>+(E75/15)+(F75/12)</f>
        <v>133.6</v>
      </c>
      <c r="J70" s="26" t="s">
        <v>110</v>
      </c>
    </row>
    <row r="71" spans="1:13" x14ac:dyDescent="0.2">
      <c r="A71" s="3" t="s">
        <v>85</v>
      </c>
      <c r="B71" s="110" t="s">
        <v>12</v>
      </c>
      <c r="C71" s="6">
        <v>1548</v>
      </c>
      <c r="D71" s="6">
        <v>93</v>
      </c>
      <c r="E71" s="18">
        <f t="shared" si="13"/>
        <v>1641</v>
      </c>
      <c r="F71" s="7">
        <v>126</v>
      </c>
      <c r="G71" s="7">
        <v>0</v>
      </c>
      <c r="H71" s="14">
        <f t="shared" si="14"/>
        <v>1767</v>
      </c>
      <c r="I71" s="22">
        <f>+(E76/15)+(F76/12)</f>
        <v>119.05</v>
      </c>
      <c r="J71" s="26" t="s">
        <v>110</v>
      </c>
    </row>
    <row r="72" spans="1:13" x14ac:dyDescent="0.2">
      <c r="A72" s="4" t="s">
        <v>100</v>
      </c>
      <c r="B72" s="111" t="s">
        <v>48</v>
      </c>
      <c r="C72" s="8">
        <v>168</v>
      </c>
      <c r="D72" s="8">
        <v>978</v>
      </c>
      <c r="E72" s="19">
        <f t="shared" si="13"/>
        <v>1146</v>
      </c>
      <c r="F72" s="9">
        <v>18</v>
      </c>
      <c r="G72" s="9">
        <v>0</v>
      </c>
      <c r="H72" s="15">
        <f t="shared" si="14"/>
        <v>1164</v>
      </c>
      <c r="I72" s="22"/>
      <c r="J72" s="26" t="s">
        <v>110</v>
      </c>
      <c r="M72" s="135"/>
    </row>
    <row r="73" spans="1:13" x14ac:dyDescent="0.2">
      <c r="A73" s="3" t="s">
        <v>58</v>
      </c>
      <c r="B73" s="110" t="s">
        <v>53</v>
      </c>
      <c r="C73" s="6">
        <v>1659</v>
      </c>
      <c r="D73" s="6">
        <v>1209</v>
      </c>
      <c r="E73" s="18">
        <f t="shared" si="13"/>
        <v>2868</v>
      </c>
      <c r="F73" s="7">
        <v>123</v>
      </c>
      <c r="G73" s="7">
        <v>0</v>
      </c>
      <c r="H73" s="14">
        <f t="shared" si="14"/>
        <v>2991</v>
      </c>
      <c r="I73" s="22">
        <f>+(E80/15)+(F80/12)</f>
        <v>53.8</v>
      </c>
      <c r="J73" s="26" t="s">
        <v>110</v>
      </c>
      <c r="M73" s="135"/>
    </row>
    <row r="74" spans="1:13" hidden="1" x14ac:dyDescent="0.2">
      <c r="A74" s="3" t="s">
        <v>156</v>
      </c>
      <c r="B74" s="110" t="s">
        <v>126</v>
      </c>
      <c r="C74" s="6">
        <v>0</v>
      </c>
      <c r="D74" s="6">
        <v>0</v>
      </c>
      <c r="E74" s="18">
        <f t="shared" si="13"/>
        <v>0</v>
      </c>
      <c r="F74" s="7">
        <v>0</v>
      </c>
      <c r="G74" s="7">
        <v>0</v>
      </c>
      <c r="H74" s="14">
        <f t="shared" si="14"/>
        <v>0</v>
      </c>
      <c r="I74" s="22"/>
      <c r="M74" s="135"/>
    </row>
    <row r="75" spans="1:13" x14ac:dyDescent="0.2">
      <c r="A75" s="3" t="s">
        <v>98</v>
      </c>
      <c r="B75" s="110" t="s">
        <v>50</v>
      </c>
      <c r="C75" s="6">
        <v>0</v>
      </c>
      <c r="D75" s="6">
        <v>1884</v>
      </c>
      <c r="E75" s="18">
        <f t="shared" si="13"/>
        <v>1884</v>
      </c>
      <c r="F75" s="7">
        <v>96</v>
      </c>
      <c r="G75" s="7">
        <v>0</v>
      </c>
      <c r="H75" s="14">
        <f t="shared" si="14"/>
        <v>1980</v>
      </c>
      <c r="I75" s="22">
        <f>+(E81/15)+(F81/12)</f>
        <v>10.133333333333333</v>
      </c>
      <c r="J75" s="26" t="s">
        <v>110</v>
      </c>
      <c r="M75" s="135"/>
    </row>
    <row r="76" spans="1:13" x14ac:dyDescent="0.2">
      <c r="A76" s="4" t="s">
        <v>99</v>
      </c>
      <c r="B76" s="111" t="s">
        <v>49</v>
      </c>
      <c r="C76" s="8">
        <v>0</v>
      </c>
      <c r="D76" s="8">
        <v>1662</v>
      </c>
      <c r="E76" s="19">
        <f t="shared" si="13"/>
        <v>1662</v>
      </c>
      <c r="F76" s="9">
        <v>99</v>
      </c>
      <c r="G76" s="9">
        <v>0</v>
      </c>
      <c r="H76" s="15">
        <f t="shared" si="14"/>
        <v>1761</v>
      </c>
      <c r="I76" s="22">
        <f>+(E83/15)+(F83/12)</f>
        <v>236.86666666666667</v>
      </c>
      <c r="J76" s="26" t="s">
        <v>110</v>
      </c>
    </row>
    <row r="77" spans="1:13" x14ac:dyDescent="0.2">
      <c r="A77" s="136" t="s">
        <v>119</v>
      </c>
      <c r="B77" s="137"/>
      <c r="C77" s="36">
        <f>SUM(C69:C76)</f>
        <v>5305</v>
      </c>
      <c r="D77" s="36">
        <f>SUM(D69:D76)</f>
        <v>7152</v>
      </c>
      <c r="E77" s="36">
        <f>SUM(E69:E76)</f>
        <v>12457</v>
      </c>
      <c r="F77" s="37">
        <f>SUM(F69:F76)</f>
        <v>585</v>
      </c>
      <c r="G77" s="37">
        <f t="shared" ref="G77:H77" si="15">SUM(G69:G76)</f>
        <v>0</v>
      </c>
      <c r="H77" s="38">
        <f t="shared" si="15"/>
        <v>13042</v>
      </c>
      <c r="I77" s="22">
        <f>+(E84/15)+(F84/12)</f>
        <v>24</v>
      </c>
    </row>
    <row r="78" spans="1:13" ht="12.75" customHeight="1" x14ac:dyDescent="0.2">
      <c r="A78" s="138" t="s">
        <v>141</v>
      </c>
      <c r="B78" s="139"/>
      <c r="C78" s="140"/>
      <c r="D78" s="140"/>
      <c r="E78" s="140"/>
      <c r="F78" s="140"/>
      <c r="G78" s="140"/>
      <c r="H78" s="141"/>
      <c r="I78" s="22">
        <f>+(E86/15)+(F86/12)</f>
        <v>3.25</v>
      </c>
    </row>
    <row r="79" spans="1:13" x14ac:dyDescent="0.2">
      <c r="A79" s="3" t="s">
        <v>131</v>
      </c>
      <c r="B79" s="110" t="s">
        <v>132</v>
      </c>
      <c r="C79" s="6">
        <v>0</v>
      </c>
      <c r="D79" s="6">
        <v>0</v>
      </c>
      <c r="E79" s="18">
        <f>D79+C79</f>
        <v>0</v>
      </c>
      <c r="F79" s="7">
        <v>0</v>
      </c>
      <c r="G79" s="7">
        <v>127</v>
      </c>
      <c r="H79" s="14">
        <f>SUM(E79:G79)</f>
        <v>127</v>
      </c>
      <c r="I79" s="22"/>
    </row>
    <row r="80" spans="1:13" x14ac:dyDescent="0.2">
      <c r="A80" s="3" t="s">
        <v>63</v>
      </c>
      <c r="B80" s="110" t="s">
        <v>147</v>
      </c>
      <c r="C80" s="6">
        <v>51</v>
      </c>
      <c r="D80" s="6">
        <v>756</v>
      </c>
      <c r="E80" s="18">
        <f>D80+C80</f>
        <v>807</v>
      </c>
      <c r="F80" s="7">
        <v>0</v>
      </c>
      <c r="G80" s="7">
        <v>0</v>
      </c>
      <c r="H80" s="14">
        <f>SUM(E80:G80)</f>
        <v>807</v>
      </c>
      <c r="I80" s="22">
        <f>+(E90/15)+(F90/12)</f>
        <v>6</v>
      </c>
      <c r="J80" s="26" t="s">
        <v>113</v>
      </c>
    </row>
    <row r="81" spans="1:11" x14ac:dyDescent="0.2">
      <c r="A81" s="3"/>
      <c r="B81" s="110" t="s">
        <v>142</v>
      </c>
      <c r="C81" s="6">
        <v>152</v>
      </c>
      <c r="D81" s="6">
        <v>0</v>
      </c>
      <c r="E81" s="18">
        <f>D81+C81</f>
        <v>152</v>
      </c>
      <c r="F81" s="7">
        <v>0</v>
      </c>
      <c r="G81" s="7">
        <v>0</v>
      </c>
      <c r="H81" s="14">
        <f>SUM(E81:G81)</f>
        <v>152</v>
      </c>
      <c r="I81" s="22">
        <f>+(E7/15)+(F7/12)</f>
        <v>162.13333333333333</v>
      </c>
      <c r="J81" s="26" t="s">
        <v>113</v>
      </c>
    </row>
    <row r="82" spans="1:11" x14ac:dyDescent="0.2">
      <c r="A82" s="4" t="s">
        <v>60</v>
      </c>
      <c r="B82" s="111" t="s">
        <v>109</v>
      </c>
      <c r="C82" s="8">
        <v>0</v>
      </c>
      <c r="D82" s="8">
        <v>0</v>
      </c>
      <c r="E82" s="19">
        <f t="shared" ref="E82:E91" si="16">D82+C82</f>
        <v>0</v>
      </c>
      <c r="F82" s="9">
        <v>234</v>
      </c>
      <c r="G82" s="9">
        <v>0</v>
      </c>
      <c r="H82" s="15">
        <f t="shared" ref="H82:H91" si="17">SUM(E82:G82)</f>
        <v>234</v>
      </c>
      <c r="I82" s="22"/>
    </row>
    <row r="83" spans="1:11" x14ac:dyDescent="0.2">
      <c r="A83" s="3" t="s">
        <v>61</v>
      </c>
      <c r="B83" s="110" t="s">
        <v>148</v>
      </c>
      <c r="C83" s="6">
        <v>253</v>
      </c>
      <c r="D83" s="6">
        <v>3300</v>
      </c>
      <c r="E83" s="18">
        <f t="shared" si="16"/>
        <v>3553</v>
      </c>
      <c r="F83" s="7">
        <v>0</v>
      </c>
      <c r="G83" s="7">
        <v>0</v>
      </c>
      <c r="H83" s="14">
        <f t="shared" si="17"/>
        <v>3553</v>
      </c>
      <c r="I83" s="22">
        <f>+(E11/15)+(F11/12)</f>
        <v>163.4</v>
      </c>
      <c r="J83" s="26" t="s">
        <v>113</v>
      </c>
    </row>
    <row r="84" spans="1:11" x14ac:dyDescent="0.2">
      <c r="A84" s="3" t="s">
        <v>59</v>
      </c>
      <c r="B84" s="110" t="s">
        <v>164</v>
      </c>
      <c r="C84" s="6">
        <v>0</v>
      </c>
      <c r="D84" s="6">
        <v>0</v>
      </c>
      <c r="E84" s="18">
        <f t="shared" si="16"/>
        <v>0</v>
      </c>
      <c r="F84" s="7">
        <v>288</v>
      </c>
      <c r="G84" s="7">
        <v>0</v>
      </c>
      <c r="H84" s="14">
        <f t="shared" si="17"/>
        <v>288</v>
      </c>
      <c r="I84" s="22">
        <f>+(E87/15)+(F87/12)</f>
        <v>33.733333333333334</v>
      </c>
      <c r="J84" s="26" t="s">
        <v>113</v>
      </c>
    </row>
    <row r="85" spans="1:11" hidden="1" x14ac:dyDescent="0.2">
      <c r="A85" s="3"/>
      <c r="B85" s="110" t="s">
        <v>127</v>
      </c>
      <c r="C85" s="6"/>
      <c r="D85" s="6"/>
      <c r="E85" s="18">
        <f t="shared" si="16"/>
        <v>0</v>
      </c>
      <c r="F85" s="7"/>
      <c r="G85" s="7">
        <v>0</v>
      </c>
      <c r="H85" s="14">
        <f t="shared" si="17"/>
        <v>0</v>
      </c>
      <c r="I85" s="22">
        <f>+(E96/15)+(F96/12)</f>
        <v>0</v>
      </c>
      <c r="J85" s="26" t="s">
        <v>113</v>
      </c>
      <c r="K85" s="142"/>
    </row>
    <row r="86" spans="1:11" x14ac:dyDescent="0.2">
      <c r="A86" s="3" t="s">
        <v>62</v>
      </c>
      <c r="B86" s="110" t="s">
        <v>149</v>
      </c>
      <c r="C86" s="6">
        <v>0</v>
      </c>
      <c r="D86" s="6">
        <v>0</v>
      </c>
      <c r="E86" s="18">
        <f t="shared" si="16"/>
        <v>0</v>
      </c>
      <c r="F86" s="7">
        <v>39</v>
      </c>
      <c r="G86" s="7">
        <v>0</v>
      </c>
      <c r="H86" s="14">
        <f t="shared" si="17"/>
        <v>39</v>
      </c>
      <c r="I86" s="22"/>
    </row>
    <row r="87" spans="1:11" x14ac:dyDescent="0.2">
      <c r="A87" s="70" t="s">
        <v>170</v>
      </c>
      <c r="B87" s="110" t="s">
        <v>143</v>
      </c>
      <c r="C87" s="54">
        <v>326</v>
      </c>
      <c r="D87" s="54">
        <v>180</v>
      </c>
      <c r="E87" s="18">
        <f t="shared" si="16"/>
        <v>506</v>
      </c>
      <c r="F87" s="54">
        <v>0</v>
      </c>
      <c r="G87" s="54">
        <v>0</v>
      </c>
      <c r="H87" s="14">
        <f t="shared" si="17"/>
        <v>506</v>
      </c>
      <c r="I87" s="22">
        <f>+(E95/15)+(F95/12)</f>
        <v>5.1166666666666663</v>
      </c>
      <c r="J87" s="26" t="s">
        <v>113</v>
      </c>
    </row>
    <row r="88" spans="1:11" ht="12" customHeight="1" x14ac:dyDescent="0.2">
      <c r="A88" s="42" t="s">
        <v>64</v>
      </c>
      <c r="B88" s="121" t="s">
        <v>27</v>
      </c>
      <c r="C88" s="43">
        <v>0</v>
      </c>
      <c r="D88" s="43">
        <v>160</v>
      </c>
      <c r="E88" s="44">
        <f t="shared" si="16"/>
        <v>160</v>
      </c>
      <c r="F88" s="45">
        <v>0</v>
      </c>
      <c r="G88" s="45">
        <v>0</v>
      </c>
      <c r="H88" s="46">
        <f t="shared" si="17"/>
        <v>160</v>
      </c>
      <c r="I88" s="22">
        <f>+(E85/15)+(F85/12)</f>
        <v>0</v>
      </c>
      <c r="J88" s="26" t="s">
        <v>113</v>
      </c>
    </row>
    <row r="89" spans="1:11" x14ac:dyDescent="0.2">
      <c r="A89" s="3" t="s">
        <v>64</v>
      </c>
      <c r="B89" s="110" t="s">
        <v>166</v>
      </c>
      <c r="C89" s="6">
        <v>197</v>
      </c>
      <c r="D89" s="6">
        <v>732</v>
      </c>
      <c r="E89" s="18">
        <f>D89+C89</f>
        <v>929</v>
      </c>
      <c r="F89" s="7">
        <v>0</v>
      </c>
      <c r="G89" s="7">
        <v>0</v>
      </c>
      <c r="H89" s="14">
        <f>SUM(E89:G89)</f>
        <v>929</v>
      </c>
      <c r="I89" s="22"/>
    </row>
    <row r="90" spans="1:11" x14ac:dyDescent="0.2">
      <c r="A90" s="3" t="s">
        <v>65</v>
      </c>
      <c r="B90" s="110" t="s">
        <v>150</v>
      </c>
      <c r="C90" s="6">
        <v>0</v>
      </c>
      <c r="D90" s="6">
        <v>0</v>
      </c>
      <c r="E90" s="18">
        <f t="shared" si="16"/>
        <v>0</v>
      </c>
      <c r="F90" s="7">
        <v>72</v>
      </c>
      <c r="G90" s="7">
        <v>0</v>
      </c>
      <c r="H90" s="14">
        <f t="shared" si="17"/>
        <v>72</v>
      </c>
      <c r="I90" s="22"/>
      <c r="J90" s="26" t="s">
        <v>113</v>
      </c>
    </row>
    <row r="91" spans="1:11" x14ac:dyDescent="0.2">
      <c r="A91" s="174" t="s">
        <v>62</v>
      </c>
      <c r="B91" s="111" t="s">
        <v>151</v>
      </c>
      <c r="C91" s="8">
        <v>88</v>
      </c>
      <c r="D91" s="8">
        <v>527</v>
      </c>
      <c r="E91" s="19">
        <f t="shared" si="16"/>
        <v>615</v>
      </c>
      <c r="F91" s="9">
        <v>0</v>
      </c>
      <c r="G91" s="9">
        <v>0</v>
      </c>
      <c r="H91" s="15">
        <f t="shared" si="17"/>
        <v>615</v>
      </c>
    </row>
    <row r="92" spans="1:11" ht="12.75" hidden="1" customHeight="1" x14ac:dyDescent="0.2">
      <c r="A92" s="24" t="s">
        <v>103</v>
      </c>
      <c r="B92" s="110" t="s">
        <v>33</v>
      </c>
      <c r="C92" s="6">
        <v>0</v>
      </c>
      <c r="D92" s="6">
        <v>0</v>
      </c>
      <c r="E92" s="18">
        <f>C92+D92</f>
        <v>0</v>
      </c>
      <c r="F92" s="7">
        <v>0</v>
      </c>
      <c r="G92" s="7">
        <v>0</v>
      </c>
      <c r="H92" s="14">
        <f t="shared" ref="H92" si="18">SUM(E92:F92)</f>
        <v>0</v>
      </c>
      <c r="J92" s="26" t="s">
        <v>113</v>
      </c>
    </row>
    <row r="93" spans="1:11" ht="12.75" customHeight="1" x14ac:dyDescent="0.2">
      <c r="A93" s="143" t="s">
        <v>120</v>
      </c>
      <c r="B93" s="144"/>
      <c r="C93" s="78">
        <f t="shared" ref="C93:H93" si="19">SUM(C79:C92)</f>
        <v>1067</v>
      </c>
      <c r="D93" s="78">
        <f t="shared" si="19"/>
        <v>5655</v>
      </c>
      <c r="E93" s="78">
        <f t="shared" si="19"/>
        <v>6722</v>
      </c>
      <c r="F93" s="78">
        <f t="shared" si="19"/>
        <v>633</v>
      </c>
      <c r="G93" s="78">
        <f t="shared" si="19"/>
        <v>127</v>
      </c>
      <c r="H93" s="79">
        <f>SUM(H79:H92)</f>
        <v>7482</v>
      </c>
    </row>
    <row r="94" spans="1:11" hidden="1" x14ac:dyDescent="0.2">
      <c r="A94" s="3"/>
      <c r="B94" s="110" t="s">
        <v>114</v>
      </c>
      <c r="C94" s="6"/>
      <c r="D94" s="6"/>
      <c r="E94" s="18">
        <f>C94+D94</f>
        <v>0</v>
      </c>
      <c r="F94" s="7"/>
      <c r="G94" s="7"/>
      <c r="H94" s="14">
        <f>SUM(E94:F94)</f>
        <v>0</v>
      </c>
      <c r="I94" s="23">
        <v>83216</v>
      </c>
    </row>
    <row r="95" spans="1:11" x14ac:dyDescent="0.2">
      <c r="A95" s="21" t="s">
        <v>73</v>
      </c>
      <c r="B95" s="110" t="s">
        <v>15</v>
      </c>
      <c r="C95" s="6">
        <v>65</v>
      </c>
      <c r="D95" s="6">
        <v>3</v>
      </c>
      <c r="E95" s="18">
        <f t="shared" ref="E95:E96" si="20">D95+C95</f>
        <v>68</v>
      </c>
      <c r="F95" s="7">
        <v>7</v>
      </c>
      <c r="G95" s="7">
        <v>0</v>
      </c>
      <c r="H95" s="14">
        <f t="shared" ref="H95:H96" si="21">SUM(E95:G95)</f>
        <v>75</v>
      </c>
      <c r="I95" s="23">
        <v>16010</v>
      </c>
    </row>
    <row r="96" spans="1:11" hidden="1" x14ac:dyDescent="0.2">
      <c r="A96" s="29" t="s">
        <v>122</v>
      </c>
      <c r="B96" s="145" t="s">
        <v>22</v>
      </c>
      <c r="C96" s="10">
        <v>0</v>
      </c>
      <c r="D96" s="10">
        <v>0</v>
      </c>
      <c r="E96" s="20">
        <f t="shared" si="20"/>
        <v>0</v>
      </c>
      <c r="F96" s="11">
        <v>0</v>
      </c>
      <c r="G96" s="11">
        <v>0</v>
      </c>
      <c r="H96" s="16">
        <f t="shared" si="21"/>
        <v>0</v>
      </c>
      <c r="I96" s="23">
        <v>3534</v>
      </c>
    </row>
    <row r="97" spans="1:11" x14ac:dyDescent="0.2">
      <c r="A97" s="146" t="s">
        <v>37</v>
      </c>
      <c r="B97" s="147"/>
      <c r="C97" s="80">
        <f>+C96+C95+C93+C77+C67+C54+C19+C18+C94</f>
        <v>54809</v>
      </c>
      <c r="D97" s="80">
        <f>+D96+D95+D93+D77+D67+D54+D19+D18+D94</f>
        <v>35271</v>
      </c>
      <c r="E97" s="80">
        <f>+E96+E95+E93+E77+E67+E54+E19+E18+E94</f>
        <v>90080</v>
      </c>
      <c r="F97" s="80">
        <f>+F96+F95+F93+F77+F67+F54+F19+F18+F94</f>
        <v>5652.5</v>
      </c>
      <c r="G97" s="80">
        <f>+G96+G95+G93+G77+G67+G54+G19+G18+G94</f>
        <v>288</v>
      </c>
      <c r="H97" s="81">
        <f>+H96+H95+H93+H77+H67+H54+H19+H18+H94</f>
        <v>96020.5</v>
      </c>
      <c r="I97" s="23">
        <f>SUM(I94:I96)</f>
        <v>102760</v>
      </c>
      <c r="K97" s="142"/>
    </row>
    <row r="98" spans="1:11" x14ac:dyDescent="0.2">
      <c r="A98" s="159" t="s">
        <v>133</v>
      </c>
      <c r="B98" s="160"/>
      <c r="C98" s="160"/>
      <c r="D98" s="160"/>
      <c r="E98" s="160"/>
      <c r="F98" s="160"/>
      <c r="G98" s="160"/>
      <c r="H98" s="161"/>
    </row>
    <row r="99" spans="1:11" x14ac:dyDescent="0.2">
      <c r="A99" s="148" t="s">
        <v>40</v>
      </c>
      <c r="B99" s="149"/>
      <c r="C99" s="12">
        <f>(C97/15)</f>
        <v>3653.9333333333334</v>
      </c>
      <c r="D99" s="12">
        <f>(D97/15)</f>
        <v>2351.4</v>
      </c>
      <c r="E99" s="12">
        <f>(E97/15)</f>
        <v>6005.333333333333</v>
      </c>
      <c r="F99" s="12">
        <f>(F97/12)</f>
        <v>471.04166666666669</v>
      </c>
      <c r="G99" s="12">
        <f>+G97/10</f>
        <v>28.8</v>
      </c>
      <c r="H99" s="32">
        <f>+G99+F99+E99</f>
        <v>6505.1749999999993</v>
      </c>
    </row>
    <row r="100" spans="1:11" ht="15.75" customHeight="1" x14ac:dyDescent="0.2">
      <c r="A100" s="162" t="s">
        <v>253</v>
      </c>
      <c r="B100" s="163"/>
      <c r="C100" s="150" t="s">
        <v>42</v>
      </c>
      <c r="D100" s="30"/>
      <c r="E100" s="33"/>
      <c r="F100" s="48"/>
      <c r="G100" s="50"/>
      <c r="H100" s="52"/>
    </row>
    <row r="101" spans="1:11" ht="15.75" customHeight="1" x14ac:dyDescent="0.2">
      <c r="A101" s="164"/>
      <c r="B101" s="165"/>
      <c r="C101" s="151" t="s">
        <v>43</v>
      </c>
      <c r="D101" s="30"/>
      <c r="E101" s="33"/>
      <c r="F101" s="48"/>
      <c r="G101" s="50"/>
      <c r="H101" s="52"/>
      <c r="I101" s="28">
        <f>+'[1]C-11.0'!$G$75</f>
        <v>93536</v>
      </c>
    </row>
    <row r="102" spans="1:11" ht="15.75" customHeight="1" thickBot="1" x14ac:dyDescent="0.25">
      <c r="A102" s="164"/>
      <c r="B102" s="165"/>
      <c r="C102" s="152" t="s">
        <v>52</v>
      </c>
      <c r="D102" s="31"/>
      <c r="E102" s="34"/>
      <c r="F102" s="49"/>
      <c r="G102" s="51"/>
      <c r="H102" s="53"/>
      <c r="I102" s="28">
        <f>+'[2]C-12.0'!$G$75</f>
        <v>16895</v>
      </c>
    </row>
    <row r="103" spans="1:11" ht="13.5" thickTop="1" x14ac:dyDescent="0.2">
      <c r="E103" s="67"/>
      <c r="F103" s="67"/>
      <c r="G103" s="67"/>
      <c r="H103" s="67"/>
      <c r="I103" s="28">
        <f>+'[3]C-13.0'!$G$70</f>
        <v>4586</v>
      </c>
    </row>
  </sheetData>
  <sortState ref="A75:H87">
    <sortCondition ref="B75:B87"/>
  </sortState>
  <mergeCells count="3">
    <mergeCell ref="A1:H1"/>
    <mergeCell ref="A98:H98"/>
    <mergeCell ref="A100:B102"/>
  </mergeCells>
  <phoneticPr fontId="3" type="noConversion"/>
  <printOptions horizontalCentered="1"/>
  <pageMargins left="0.75" right="0.75" top="0.25" bottom="0.5" header="0.3" footer="0.25"/>
  <pageSetup scale="66" orientation="portrait" r:id="rId1"/>
  <headerFooter alignWithMargins="0">
    <oddHeader xml:space="preserve">&amp;L&amp;"Times New Roman,Bold"
</oddHeader>
    <oddFooter>&amp;L&amp;"Times New Roman,Regular"Source: Credit Hour Production-Summary by Discipline&amp;C&amp;"Times New Roman,Bold"&amp;11C-10.0</oddFooter>
  </headerFooter>
  <cellWatches>
    <cellWatch r="B96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6"/>
  <sheetViews>
    <sheetView workbookViewId="0">
      <selection sqref="A1:E216"/>
    </sheetView>
  </sheetViews>
  <sheetFormatPr defaultRowHeight="12.75" x14ac:dyDescent="0.2"/>
  <sheetData>
    <row r="1" spans="1:5" ht="15" x14ac:dyDescent="0.2">
      <c r="A1" s="169" t="s">
        <v>173</v>
      </c>
      <c r="B1" s="169"/>
      <c r="C1" s="169"/>
      <c r="D1" s="169"/>
      <c r="E1" s="82"/>
    </row>
    <row r="2" spans="1:5" x14ac:dyDescent="0.2">
      <c r="A2" s="170" t="s">
        <v>174</v>
      </c>
      <c r="B2" s="171"/>
      <c r="C2" s="171"/>
      <c r="D2" s="171"/>
      <c r="E2" s="82"/>
    </row>
    <row r="3" spans="1:5" x14ac:dyDescent="0.2">
      <c r="A3" s="172" t="s">
        <v>175</v>
      </c>
      <c r="B3" s="172"/>
      <c r="C3" s="83" t="s">
        <v>176</v>
      </c>
      <c r="D3" s="84" t="s">
        <v>177</v>
      </c>
      <c r="E3" s="82"/>
    </row>
    <row r="4" spans="1:5" x14ac:dyDescent="0.2">
      <c r="A4" s="173" t="s">
        <v>128</v>
      </c>
      <c r="B4" s="85" t="s">
        <v>178</v>
      </c>
      <c r="C4" s="86">
        <v>48</v>
      </c>
      <c r="D4" s="87">
        <v>147.00000000000003</v>
      </c>
      <c r="E4" s="82"/>
    </row>
    <row r="5" spans="1:5" x14ac:dyDescent="0.2">
      <c r="A5" s="167"/>
      <c r="B5" s="88" t="s">
        <v>179</v>
      </c>
      <c r="C5" s="89">
        <v>60</v>
      </c>
      <c r="D5" s="90">
        <v>151.00000000000003</v>
      </c>
      <c r="E5" s="82"/>
    </row>
    <row r="6" spans="1:5" x14ac:dyDescent="0.2">
      <c r="A6" s="166"/>
      <c r="B6" s="91" t="s">
        <v>180</v>
      </c>
      <c r="C6" s="92">
        <v>108</v>
      </c>
      <c r="D6" s="93">
        <v>298.00000000000006</v>
      </c>
      <c r="E6" s="82"/>
    </row>
    <row r="7" spans="1:5" x14ac:dyDescent="0.2">
      <c r="A7" s="166" t="s">
        <v>181</v>
      </c>
      <c r="B7" s="88" t="s">
        <v>182</v>
      </c>
      <c r="C7" s="89">
        <v>560</v>
      </c>
      <c r="D7" s="90">
        <v>1680</v>
      </c>
      <c r="E7" s="82"/>
    </row>
    <row r="8" spans="1:5" x14ac:dyDescent="0.2">
      <c r="A8" s="167"/>
      <c r="B8" s="88" t="s">
        <v>183</v>
      </c>
      <c r="C8" s="89">
        <v>89</v>
      </c>
      <c r="D8" s="90">
        <v>356</v>
      </c>
      <c r="E8" s="82"/>
    </row>
    <row r="9" spans="1:5" x14ac:dyDescent="0.2">
      <c r="A9" s="167"/>
      <c r="B9" s="88" t="s">
        <v>184</v>
      </c>
      <c r="C9" s="89">
        <v>7</v>
      </c>
      <c r="D9" s="90">
        <v>28</v>
      </c>
      <c r="E9" s="82"/>
    </row>
    <row r="10" spans="1:5" x14ac:dyDescent="0.2">
      <c r="A10" s="167"/>
      <c r="B10" s="88" t="s">
        <v>185</v>
      </c>
      <c r="C10" s="89">
        <v>562</v>
      </c>
      <c r="D10" s="90">
        <v>2190</v>
      </c>
      <c r="E10" s="82"/>
    </row>
    <row r="11" spans="1:5" x14ac:dyDescent="0.2">
      <c r="A11" s="167"/>
      <c r="B11" s="88" t="s">
        <v>186</v>
      </c>
      <c r="C11" s="89">
        <v>53</v>
      </c>
      <c r="D11" s="90">
        <v>212</v>
      </c>
      <c r="E11" s="82"/>
    </row>
    <row r="12" spans="1:5" x14ac:dyDescent="0.2">
      <c r="A12" s="167"/>
      <c r="B12" s="88" t="s">
        <v>187</v>
      </c>
      <c r="C12" s="89">
        <v>52</v>
      </c>
      <c r="D12" s="90">
        <v>103.99999999999997</v>
      </c>
      <c r="E12" s="82"/>
    </row>
    <row r="13" spans="1:5" x14ac:dyDescent="0.2">
      <c r="A13" s="167"/>
      <c r="B13" s="88" t="s">
        <v>188</v>
      </c>
      <c r="C13" s="89">
        <v>2288</v>
      </c>
      <c r="D13" s="90">
        <v>4658.0000000000064</v>
      </c>
      <c r="E13" s="82"/>
    </row>
    <row r="14" spans="1:5" x14ac:dyDescent="0.2">
      <c r="A14" s="167"/>
      <c r="B14" s="88" t="s">
        <v>189</v>
      </c>
      <c r="C14" s="89">
        <v>319</v>
      </c>
      <c r="D14" s="90">
        <v>379.00000000000023</v>
      </c>
      <c r="E14" s="82"/>
    </row>
    <row r="15" spans="1:5" x14ac:dyDescent="0.2">
      <c r="A15" s="167"/>
      <c r="B15" s="88" t="s">
        <v>190</v>
      </c>
      <c r="C15" s="89">
        <v>170</v>
      </c>
      <c r="D15" s="90">
        <v>680</v>
      </c>
      <c r="E15" s="82"/>
    </row>
    <row r="16" spans="1:5" x14ac:dyDescent="0.2">
      <c r="A16" s="167"/>
      <c r="B16" s="88" t="s">
        <v>191</v>
      </c>
      <c r="C16" s="89">
        <v>1077</v>
      </c>
      <c r="D16" s="90">
        <v>2158.9999999999991</v>
      </c>
      <c r="E16" s="82"/>
    </row>
    <row r="17" spans="1:5" x14ac:dyDescent="0.2">
      <c r="A17" s="167"/>
      <c r="B17" s="88" t="s">
        <v>192</v>
      </c>
      <c r="C17" s="89">
        <v>833</v>
      </c>
      <c r="D17" s="90">
        <v>3294.0000000000009</v>
      </c>
      <c r="E17" s="82"/>
    </row>
    <row r="18" spans="1:5" x14ac:dyDescent="0.2">
      <c r="A18" s="167"/>
      <c r="B18" s="88" t="s">
        <v>193</v>
      </c>
      <c r="C18" s="89">
        <v>255</v>
      </c>
      <c r="D18" s="90">
        <v>915.99999999999989</v>
      </c>
      <c r="E18" s="82"/>
    </row>
    <row r="19" spans="1:5" x14ac:dyDescent="0.2">
      <c r="A19" s="167"/>
      <c r="B19" s="88" t="s">
        <v>194</v>
      </c>
      <c r="C19" s="89">
        <v>107</v>
      </c>
      <c r="D19" s="90">
        <v>395</v>
      </c>
      <c r="E19" s="82"/>
    </row>
    <row r="20" spans="1:5" x14ac:dyDescent="0.2">
      <c r="A20" s="167"/>
      <c r="B20" s="88" t="s">
        <v>195</v>
      </c>
      <c r="C20" s="89">
        <v>20</v>
      </c>
      <c r="D20" s="90">
        <v>60</v>
      </c>
      <c r="E20" s="82"/>
    </row>
    <row r="21" spans="1:5" x14ac:dyDescent="0.2">
      <c r="A21" s="167"/>
      <c r="B21" s="88" t="s">
        <v>196</v>
      </c>
      <c r="C21" s="89">
        <v>545</v>
      </c>
      <c r="D21" s="90">
        <v>1635</v>
      </c>
      <c r="E21" s="82"/>
    </row>
    <row r="22" spans="1:5" x14ac:dyDescent="0.2">
      <c r="A22" s="167"/>
      <c r="B22" s="88" t="s">
        <v>197</v>
      </c>
      <c r="C22" s="89">
        <v>37</v>
      </c>
      <c r="D22" s="90">
        <v>148</v>
      </c>
      <c r="E22" s="82"/>
    </row>
    <row r="23" spans="1:5" x14ac:dyDescent="0.2">
      <c r="A23" s="167"/>
      <c r="B23" s="88" t="s">
        <v>198</v>
      </c>
      <c r="C23" s="89">
        <v>110</v>
      </c>
      <c r="D23" s="90">
        <v>266</v>
      </c>
      <c r="E23" s="82"/>
    </row>
    <row r="24" spans="1:5" x14ac:dyDescent="0.2">
      <c r="A24" s="167"/>
      <c r="B24" s="88" t="s">
        <v>199</v>
      </c>
      <c r="C24" s="89">
        <v>1201</v>
      </c>
      <c r="D24" s="90">
        <v>4611.9999999999991</v>
      </c>
      <c r="E24" s="82"/>
    </row>
    <row r="25" spans="1:5" x14ac:dyDescent="0.2">
      <c r="A25" s="167"/>
      <c r="B25" s="88" t="s">
        <v>200</v>
      </c>
      <c r="C25" s="89">
        <v>13</v>
      </c>
      <c r="D25" s="90">
        <v>39</v>
      </c>
      <c r="E25" s="82"/>
    </row>
    <row r="26" spans="1:5" x14ac:dyDescent="0.2">
      <c r="A26" s="167"/>
      <c r="B26" s="88" t="s">
        <v>201</v>
      </c>
      <c r="C26" s="89">
        <v>121</v>
      </c>
      <c r="D26" s="90">
        <v>484</v>
      </c>
      <c r="E26" s="82"/>
    </row>
    <row r="27" spans="1:5" x14ac:dyDescent="0.2">
      <c r="A27" s="167"/>
      <c r="B27" s="88" t="s">
        <v>202</v>
      </c>
      <c r="C27" s="89">
        <v>376</v>
      </c>
      <c r="D27" s="90">
        <v>976.0000000000008</v>
      </c>
      <c r="E27" s="82"/>
    </row>
    <row r="28" spans="1:5" x14ac:dyDescent="0.2">
      <c r="A28" s="167"/>
      <c r="B28" s="88" t="s">
        <v>203</v>
      </c>
      <c r="C28" s="89">
        <v>26</v>
      </c>
      <c r="D28" s="90">
        <v>52</v>
      </c>
      <c r="E28" s="82"/>
    </row>
    <row r="29" spans="1:5" x14ac:dyDescent="0.2">
      <c r="A29" s="167"/>
      <c r="B29" s="88" t="s">
        <v>204</v>
      </c>
      <c r="C29" s="89">
        <v>31</v>
      </c>
      <c r="D29" s="90">
        <v>93</v>
      </c>
      <c r="E29" s="82"/>
    </row>
    <row r="30" spans="1:5" x14ac:dyDescent="0.2">
      <c r="A30" s="167"/>
      <c r="B30" s="88" t="s">
        <v>205</v>
      </c>
      <c r="C30" s="89">
        <v>54</v>
      </c>
      <c r="D30" s="90">
        <v>213</v>
      </c>
      <c r="E30" s="82"/>
    </row>
    <row r="31" spans="1:5" x14ac:dyDescent="0.2">
      <c r="A31" s="167"/>
      <c r="B31" s="88" t="s">
        <v>206</v>
      </c>
      <c r="C31" s="89">
        <v>1230</v>
      </c>
      <c r="D31" s="90">
        <v>1845</v>
      </c>
      <c r="E31" s="82"/>
    </row>
    <row r="32" spans="1:5" x14ac:dyDescent="0.2">
      <c r="A32" s="167"/>
      <c r="B32" s="88" t="s">
        <v>207</v>
      </c>
      <c r="C32" s="89">
        <v>91</v>
      </c>
      <c r="D32" s="90">
        <v>180.00000000000003</v>
      </c>
      <c r="E32" s="82"/>
    </row>
    <row r="33" spans="1:5" x14ac:dyDescent="0.2">
      <c r="A33" s="167"/>
      <c r="B33" s="88" t="s">
        <v>208</v>
      </c>
      <c r="C33" s="89">
        <v>900</v>
      </c>
      <c r="D33" s="90">
        <v>2040</v>
      </c>
      <c r="E33" s="82"/>
    </row>
    <row r="34" spans="1:5" x14ac:dyDescent="0.2">
      <c r="A34" s="167"/>
      <c r="B34" s="88" t="s">
        <v>209</v>
      </c>
      <c r="C34" s="89">
        <v>406</v>
      </c>
      <c r="D34" s="90">
        <v>801.99999999999955</v>
      </c>
      <c r="E34" s="82"/>
    </row>
    <row r="35" spans="1:5" x14ac:dyDescent="0.2">
      <c r="A35" s="167"/>
      <c r="B35" s="88" t="s">
        <v>210</v>
      </c>
      <c r="C35" s="89">
        <v>17</v>
      </c>
      <c r="D35" s="90">
        <v>68</v>
      </c>
      <c r="E35" s="82"/>
    </row>
    <row r="36" spans="1:5" x14ac:dyDescent="0.2">
      <c r="A36" s="167"/>
      <c r="B36" s="88" t="s">
        <v>211</v>
      </c>
      <c r="C36" s="89">
        <v>1361</v>
      </c>
      <c r="D36" s="90">
        <v>5444</v>
      </c>
      <c r="E36" s="82"/>
    </row>
    <row r="37" spans="1:5" x14ac:dyDescent="0.2">
      <c r="A37" s="167"/>
      <c r="B37" s="88" t="s">
        <v>212</v>
      </c>
      <c r="C37" s="89">
        <v>233</v>
      </c>
      <c r="D37" s="90">
        <v>672.00000000000011</v>
      </c>
      <c r="E37" s="82"/>
    </row>
    <row r="38" spans="1:5" x14ac:dyDescent="0.2">
      <c r="A38" s="167"/>
      <c r="B38" s="88" t="s">
        <v>213</v>
      </c>
      <c r="C38" s="89">
        <v>106</v>
      </c>
      <c r="D38" s="90">
        <v>424</v>
      </c>
      <c r="E38" s="82"/>
    </row>
    <row r="39" spans="1:5" x14ac:dyDescent="0.2">
      <c r="A39" s="167"/>
      <c r="B39" s="88" t="s">
        <v>214</v>
      </c>
      <c r="C39" s="89">
        <v>125</v>
      </c>
      <c r="D39" s="90">
        <v>500</v>
      </c>
      <c r="E39" s="82"/>
    </row>
    <row r="40" spans="1:5" x14ac:dyDescent="0.2">
      <c r="A40" s="167"/>
      <c r="B40" s="88" t="s">
        <v>215</v>
      </c>
      <c r="C40" s="89">
        <v>92</v>
      </c>
      <c r="D40" s="90">
        <v>208.00000000000006</v>
      </c>
      <c r="E40" s="82"/>
    </row>
    <row r="41" spans="1:5" x14ac:dyDescent="0.2">
      <c r="A41" s="167"/>
      <c r="B41" s="88" t="s">
        <v>216</v>
      </c>
      <c r="C41" s="89">
        <v>763</v>
      </c>
      <c r="D41" s="90">
        <v>1687.0000000000005</v>
      </c>
      <c r="E41" s="82"/>
    </row>
    <row r="42" spans="1:5" x14ac:dyDescent="0.2">
      <c r="A42" s="167"/>
      <c r="B42" s="88" t="s">
        <v>217</v>
      </c>
      <c r="C42" s="89">
        <v>19</v>
      </c>
      <c r="D42" s="90">
        <v>57</v>
      </c>
      <c r="E42" s="82"/>
    </row>
    <row r="43" spans="1:5" x14ac:dyDescent="0.2">
      <c r="A43" s="167"/>
      <c r="B43" s="88" t="s">
        <v>218</v>
      </c>
      <c r="C43" s="89">
        <v>20</v>
      </c>
      <c r="D43" s="90">
        <v>80</v>
      </c>
      <c r="E43" s="82"/>
    </row>
    <row r="44" spans="1:5" x14ac:dyDescent="0.2">
      <c r="A44" s="167"/>
      <c r="B44" s="88" t="s">
        <v>219</v>
      </c>
      <c r="C44" s="89">
        <v>17</v>
      </c>
      <c r="D44" s="90">
        <v>68</v>
      </c>
      <c r="E44" s="82"/>
    </row>
    <row r="45" spans="1:5" x14ac:dyDescent="0.2">
      <c r="A45" s="167"/>
      <c r="B45" s="88" t="s">
        <v>220</v>
      </c>
      <c r="C45" s="89">
        <v>1575</v>
      </c>
      <c r="D45" s="90">
        <v>5158.9999999999991</v>
      </c>
      <c r="E45" s="82"/>
    </row>
    <row r="46" spans="1:5" x14ac:dyDescent="0.2">
      <c r="A46" s="167"/>
      <c r="B46" s="88" t="s">
        <v>221</v>
      </c>
      <c r="C46" s="89">
        <v>14</v>
      </c>
      <c r="D46" s="90">
        <v>56</v>
      </c>
      <c r="E46" s="82"/>
    </row>
    <row r="47" spans="1:5" x14ac:dyDescent="0.2">
      <c r="A47" s="167"/>
      <c r="B47" s="88" t="s">
        <v>222</v>
      </c>
      <c r="C47" s="89">
        <v>26</v>
      </c>
      <c r="D47" s="90">
        <v>26</v>
      </c>
      <c r="E47" s="82"/>
    </row>
    <row r="48" spans="1:5" x14ac:dyDescent="0.2">
      <c r="A48" s="167"/>
      <c r="B48" s="88" t="s">
        <v>223</v>
      </c>
      <c r="C48" s="89">
        <v>161</v>
      </c>
      <c r="D48" s="90">
        <v>179.00000000000011</v>
      </c>
      <c r="E48" s="82"/>
    </row>
    <row r="49" spans="1:5" x14ac:dyDescent="0.2">
      <c r="A49" s="167"/>
      <c r="B49" s="88" t="s">
        <v>224</v>
      </c>
      <c r="C49" s="89">
        <v>124</v>
      </c>
      <c r="D49" s="90">
        <v>466.99999999999989</v>
      </c>
      <c r="E49" s="82"/>
    </row>
    <row r="50" spans="1:5" x14ac:dyDescent="0.2">
      <c r="A50" s="167"/>
      <c r="B50" s="88" t="s">
        <v>225</v>
      </c>
      <c r="C50" s="89">
        <v>119</v>
      </c>
      <c r="D50" s="90">
        <v>360.00000000000006</v>
      </c>
      <c r="E50" s="82"/>
    </row>
    <row r="51" spans="1:5" x14ac:dyDescent="0.2">
      <c r="A51" s="167"/>
      <c r="B51" s="88" t="s">
        <v>226</v>
      </c>
      <c r="C51" s="89">
        <v>21</v>
      </c>
      <c r="D51" s="90">
        <v>50.999999999999993</v>
      </c>
      <c r="E51" s="82"/>
    </row>
    <row r="52" spans="1:5" x14ac:dyDescent="0.2">
      <c r="A52" s="167"/>
      <c r="B52" s="88" t="s">
        <v>227</v>
      </c>
      <c r="C52" s="89">
        <v>62</v>
      </c>
      <c r="D52" s="90">
        <v>226</v>
      </c>
      <c r="E52" s="82"/>
    </row>
    <row r="53" spans="1:5" x14ac:dyDescent="0.2">
      <c r="A53" s="167"/>
      <c r="B53" s="88" t="s">
        <v>228</v>
      </c>
      <c r="C53" s="89">
        <v>313</v>
      </c>
      <c r="D53" s="90">
        <v>1252</v>
      </c>
      <c r="E53" s="82"/>
    </row>
    <row r="54" spans="1:5" x14ac:dyDescent="0.2">
      <c r="A54" s="167"/>
      <c r="B54" s="88" t="s">
        <v>229</v>
      </c>
      <c r="C54" s="89">
        <v>409</v>
      </c>
      <c r="D54" s="90">
        <v>919.00000000000034</v>
      </c>
      <c r="E54" s="82"/>
    </row>
    <row r="55" spans="1:5" x14ac:dyDescent="0.2">
      <c r="A55" s="167"/>
      <c r="B55" s="88" t="s">
        <v>230</v>
      </c>
      <c r="C55" s="89">
        <v>201</v>
      </c>
      <c r="D55" s="90">
        <v>804</v>
      </c>
      <c r="E55" s="82"/>
    </row>
    <row r="56" spans="1:5" x14ac:dyDescent="0.2">
      <c r="A56" s="167"/>
      <c r="B56" s="88" t="s">
        <v>231</v>
      </c>
      <c r="C56" s="89">
        <v>641</v>
      </c>
      <c r="D56" s="90">
        <v>2295.9999999999986</v>
      </c>
      <c r="E56" s="82"/>
    </row>
    <row r="57" spans="1:5" x14ac:dyDescent="0.2">
      <c r="A57" s="167"/>
      <c r="B57" s="88" t="s">
        <v>232</v>
      </c>
      <c r="C57" s="89">
        <v>18</v>
      </c>
      <c r="D57" s="90">
        <v>54</v>
      </c>
      <c r="E57" s="82"/>
    </row>
    <row r="58" spans="1:5" x14ac:dyDescent="0.2">
      <c r="A58" s="167"/>
      <c r="B58" s="88" t="s">
        <v>233</v>
      </c>
      <c r="C58" s="89">
        <v>22</v>
      </c>
      <c r="D58" s="90">
        <v>88</v>
      </c>
      <c r="E58" s="82"/>
    </row>
    <row r="59" spans="1:5" x14ac:dyDescent="0.2">
      <c r="A59" s="167"/>
      <c r="B59" s="88" t="s">
        <v>234</v>
      </c>
      <c r="C59" s="89">
        <v>327</v>
      </c>
      <c r="D59" s="90">
        <v>1308</v>
      </c>
      <c r="E59" s="82"/>
    </row>
    <row r="60" spans="1:5" x14ac:dyDescent="0.2">
      <c r="A60" s="167"/>
      <c r="B60" s="88" t="s">
        <v>235</v>
      </c>
      <c r="C60" s="89">
        <v>95</v>
      </c>
      <c r="D60" s="90">
        <v>380</v>
      </c>
      <c r="E60" s="82"/>
    </row>
    <row r="61" spans="1:5" x14ac:dyDescent="0.2">
      <c r="A61" s="167"/>
      <c r="B61" s="88" t="s">
        <v>236</v>
      </c>
      <c r="C61" s="89">
        <v>184</v>
      </c>
      <c r="D61" s="90">
        <v>736</v>
      </c>
      <c r="E61" s="82"/>
    </row>
    <row r="62" spans="1:5" x14ac:dyDescent="0.2">
      <c r="A62" s="167"/>
      <c r="B62" s="88" t="s">
        <v>237</v>
      </c>
      <c r="C62" s="89">
        <v>97</v>
      </c>
      <c r="D62" s="90">
        <v>261</v>
      </c>
      <c r="E62" s="82"/>
    </row>
    <row r="63" spans="1:5" x14ac:dyDescent="0.2">
      <c r="A63" s="166"/>
      <c r="B63" s="91" t="s">
        <v>180</v>
      </c>
      <c r="C63" s="92">
        <v>18695</v>
      </c>
      <c r="D63" s="93">
        <v>54325.999999999811</v>
      </c>
      <c r="E63" s="82"/>
    </row>
    <row r="64" spans="1:5" x14ac:dyDescent="0.2">
      <c r="A64" s="166" t="s">
        <v>238</v>
      </c>
      <c r="B64" s="88" t="s">
        <v>182</v>
      </c>
      <c r="C64" s="89">
        <v>26</v>
      </c>
      <c r="D64" s="90">
        <v>78</v>
      </c>
      <c r="E64" s="82"/>
    </row>
    <row r="65" spans="1:5" x14ac:dyDescent="0.2">
      <c r="A65" s="167"/>
      <c r="B65" s="88" t="s">
        <v>188</v>
      </c>
      <c r="C65" s="89">
        <v>25</v>
      </c>
      <c r="D65" s="90">
        <v>64.000000000000014</v>
      </c>
      <c r="E65" s="82"/>
    </row>
    <row r="66" spans="1:5" x14ac:dyDescent="0.2">
      <c r="A66" s="167"/>
      <c r="B66" s="88" t="s">
        <v>190</v>
      </c>
      <c r="C66" s="89">
        <v>51</v>
      </c>
      <c r="D66" s="90">
        <v>153</v>
      </c>
      <c r="E66" s="82"/>
    </row>
    <row r="67" spans="1:5" x14ac:dyDescent="0.2">
      <c r="A67" s="167"/>
      <c r="B67" s="88" t="s">
        <v>196</v>
      </c>
      <c r="C67" s="89">
        <v>25</v>
      </c>
      <c r="D67" s="90">
        <v>75</v>
      </c>
      <c r="E67" s="82"/>
    </row>
    <row r="68" spans="1:5" x14ac:dyDescent="0.2">
      <c r="A68" s="167"/>
      <c r="B68" s="88" t="s">
        <v>239</v>
      </c>
      <c r="C68" s="89">
        <v>65</v>
      </c>
      <c r="D68" s="90">
        <v>195</v>
      </c>
      <c r="E68" s="82"/>
    </row>
    <row r="69" spans="1:5" x14ac:dyDescent="0.2">
      <c r="A69" s="167"/>
      <c r="B69" s="88" t="s">
        <v>240</v>
      </c>
      <c r="C69" s="89">
        <v>90</v>
      </c>
      <c r="D69" s="90">
        <v>270</v>
      </c>
      <c r="E69" s="82"/>
    </row>
    <row r="70" spans="1:5" x14ac:dyDescent="0.2">
      <c r="A70" s="167"/>
      <c r="B70" s="88" t="s">
        <v>241</v>
      </c>
      <c r="C70" s="89">
        <v>26</v>
      </c>
      <c r="D70" s="90">
        <v>78</v>
      </c>
      <c r="E70" s="82"/>
    </row>
    <row r="71" spans="1:5" x14ac:dyDescent="0.2">
      <c r="A71" s="167"/>
      <c r="B71" s="88" t="s">
        <v>199</v>
      </c>
      <c r="C71" s="89">
        <v>43</v>
      </c>
      <c r="D71" s="90">
        <v>129</v>
      </c>
      <c r="E71" s="82"/>
    </row>
    <row r="72" spans="1:5" x14ac:dyDescent="0.2">
      <c r="A72" s="167"/>
      <c r="B72" s="88" t="s">
        <v>204</v>
      </c>
      <c r="C72" s="89">
        <v>4</v>
      </c>
      <c r="D72" s="90">
        <v>12</v>
      </c>
      <c r="E72" s="82"/>
    </row>
    <row r="73" spans="1:5" x14ac:dyDescent="0.2">
      <c r="A73" s="167"/>
      <c r="B73" s="88" t="s">
        <v>206</v>
      </c>
      <c r="C73" s="89">
        <v>2</v>
      </c>
      <c r="D73" s="90">
        <v>3</v>
      </c>
      <c r="E73" s="82"/>
    </row>
    <row r="74" spans="1:5" x14ac:dyDescent="0.2">
      <c r="A74" s="167"/>
      <c r="B74" s="88" t="s">
        <v>207</v>
      </c>
      <c r="C74" s="89">
        <v>7</v>
      </c>
      <c r="D74" s="90">
        <v>21</v>
      </c>
      <c r="E74" s="82"/>
    </row>
    <row r="75" spans="1:5" x14ac:dyDescent="0.2">
      <c r="A75" s="167"/>
      <c r="B75" s="88" t="s">
        <v>208</v>
      </c>
      <c r="C75" s="89">
        <v>17</v>
      </c>
      <c r="D75" s="90">
        <v>51</v>
      </c>
      <c r="E75" s="82"/>
    </row>
    <row r="76" spans="1:5" x14ac:dyDescent="0.2">
      <c r="A76" s="167"/>
      <c r="B76" s="88" t="s">
        <v>242</v>
      </c>
      <c r="C76" s="89">
        <v>76</v>
      </c>
      <c r="D76" s="90">
        <v>228</v>
      </c>
      <c r="E76" s="82"/>
    </row>
    <row r="77" spans="1:5" x14ac:dyDescent="0.2">
      <c r="A77" s="167"/>
      <c r="B77" s="88" t="s">
        <v>211</v>
      </c>
      <c r="C77" s="89">
        <v>19</v>
      </c>
      <c r="D77" s="90">
        <v>55</v>
      </c>
      <c r="E77" s="82"/>
    </row>
    <row r="78" spans="1:5" x14ac:dyDescent="0.2">
      <c r="A78" s="167"/>
      <c r="B78" s="88" t="s">
        <v>215</v>
      </c>
      <c r="C78" s="89">
        <v>1</v>
      </c>
      <c r="D78" s="90">
        <v>3</v>
      </c>
      <c r="E78" s="82"/>
    </row>
    <row r="79" spans="1:5" x14ac:dyDescent="0.2">
      <c r="A79" s="167"/>
      <c r="B79" s="88" t="s">
        <v>216</v>
      </c>
      <c r="C79" s="89">
        <v>25</v>
      </c>
      <c r="D79" s="90">
        <v>75</v>
      </c>
      <c r="E79" s="82"/>
    </row>
    <row r="80" spans="1:5" x14ac:dyDescent="0.2">
      <c r="A80" s="167"/>
      <c r="B80" s="88" t="s">
        <v>220</v>
      </c>
      <c r="C80" s="89">
        <v>4</v>
      </c>
      <c r="D80" s="90">
        <v>12</v>
      </c>
      <c r="E80" s="82"/>
    </row>
    <row r="81" spans="1:5" x14ac:dyDescent="0.2">
      <c r="A81" s="167"/>
      <c r="B81" s="88" t="s">
        <v>243</v>
      </c>
      <c r="C81" s="89">
        <v>36</v>
      </c>
      <c r="D81" s="90">
        <v>108</v>
      </c>
      <c r="E81" s="82"/>
    </row>
    <row r="82" spans="1:5" x14ac:dyDescent="0.2">
      <c r="A82" s="167"/>
      <c r="B82" s="88" t="s">
        <v>244</v>
      </c>
      <c r="C82" s="89">
        <v>37</v>
      </c>
      <c r="D82" s="90">
        <v>111</v>
      </c>
      <c r="E82" s="82"/>
    </row>
    <row r="83" spans="1:5" x14ac:dyDescent="0.2">
      <c r="A83" s="167"/>
      <c r="B83" s="88" t="s">
        <v>223</v>
      </c>
      <c r="C83" s="89">
        <v>1</v>
      </c>
      <c r="D83" s="90">
        <v>1</v>
      </c>
      <c r="E83" s="82"/>
    </row>
    <row r="84" spans="1:5" x14ac:dyDescent="0.2">
      <c r="A84" s="167"/>
      <c r="B84" s="88" t="s">
        <v>179</v>
      </c>
      <c r="C84" s="89">
        <v>10</v>
      </c>
      <c r="D84" s="90">
        <v>30</v>
      </c>
      <c r="E84" s="82"/>
    </row>
    <row r="85" spans="1:5" x14ac:dyDescent="0.2">
      <c r="A85" s="167"/>
      <c r="B85" s="88" t="s">
        <v>245</v>
      </c>
      <c r="C85" s="89">
        <v>30</v>
      </c>
      <c r="D85" s="90">
        <v>90</v>
      </c>
      <c r="E85" s="82"/>
    </row>
    <row r="86" spans="1:5" x14ac:dyDescent="0.2">
      <c r="A86" s="167"/>
      <c r="B86" s="88" t="s">
        <v>235</v>
      </c>
      <c r="C86" s="89">
        <v>1147</v>
      </c>
      <c r="D86" s="90">
        <v>3606.0000000000036</v>
      </c>
      <c r="E86" s="82"/>
    </row>
    <row r="87" spans="1:5" x14ac:dyDescent="0.2">
      <c r="A87" s="167"/>
      <c r="B87" s="88" t="s">
        <v>236</v>
      </c>
      <c r="C87" s="89">
        <v>1</v>
      </c>
      <c r="D87" s="90">
        <v>4</v>
      </c>
      <c r="E87" s="82"/>
    </row>
    <row r="88" spans="1:5" x14ac:dyDescent="0.2">
      <c r="A88" s="166"/>
      <c r="B88" s="91" t="s">
        <v>180</v>
      </c>
      <c r="C88" s="92">
        <v>1768</v>
      </c>
      <c r="D88" s="93">
        <v>5451.9999999999991</v>
      </c>
      <c r="E88" s="82"/>
    </row>
    <row r="89" spans="1:5" x14ac:dyDescent="0.2">
      <c r="A89" s="166" t="s">
        <v>246</v>
      </c>
      <c r="B89" s="88" t="s">
        <v>182</v>
      </c>
      <c r="C89" s="89">
        <v>403</v>
      </c>
      <c r="D89" s="90">
        <v>1209</v>
      </c>
      <c r="E89" s="82"/>
    </row>
    <row r="90" spans="1:5" x14ac:dyDescent="0.2">
      <c r="A90" s="167"/>
      <c r="B90" s="88" t="s">
        <v>185</v>
      </c>
      <c r="C90" s="89">
        <v>193</v>
      </c>
      <c r="D90" s="90">
        <v>745</v>
      </c>
      <c r="E90" s="82"/>
    </row>
    <row r="91" spans="1:5" x14ac:dyDescent="0.2">
      <c r="A91" s="167"/>
      <c r="B91" s="88" t="s">
        <v>187</v>
      </c>
      <c r="C91" s="89">
        <v>30</v>
      </c>
      <c r="D91" s="90">
        <v>60</v>
      </c>
      <c r="E91" s="82"/>
    </row>
    <row r="92" spans="1:5" x14ac:dyDescent="0.2">
      <c r="A92" s="167"/>
      <c r="B92" s="88" t="s">
        <v>188</v>
      </c>
      <c r="C92" s="89">
        <v>543</v>
      </c>
      <c r="D92" s="90">
        <v>1218.0000000000009</v>
      </c>
      <c r="E92" s="82"/>
    </row>
    <row r="93" spans="1:5" x14ac:dyDescent="0.2">
      <c r="A93" s="167"/>
      <c r="B93" s="88" t="s">
        <v>189</v>
      </c>
      <c r="C93" s="89">
        <v>30</v>
      </c>
      <c r="D93" s="90">
        <v>90</v>
      </c>
      <c r="E93" s="82"/>
    </row>
    <row r="94" spans="1:5" x14ac:dyDescent="0.2">
      <c r="A94" s="167"/>
      <c r="B94" s="88" t="s">
        <v>190</v>
      </c>
      <c r="C94" s="89">
        <v>133</v>
      </c>
      <c r="D94" s="90">
        <v>493.99999999999989</v>
      </c>
      <c r="E94" s="82"/>
    </row>
    <row r="95" spans="1:5" x14ac:dyDescent="0.2">
      <c r="A95" s="167"/>
      <c r="B95" s="88" t="s">
        <v>191</v>
      </c>
      <c r="C95" s="89">
        <v>127</v>
      </c>
      <c r="D95" s="90">
        <v>341.99999999999972</v>
      </c>
      <c r="E95" s="82"/>
    </row>
    <row r="96" spans="1:5" x14ac:dyDescent="0.2">
      <c r="A96" s="167"/>
      <c r="B96" s="88" t="s">
        <v>192</v>
      </c>
      <c r="C96" s="89">
        <v>373</v>
      </c>
      <c r="D96" s="90">
        <v>1492</v>
      </c>
      <c r="E96" s="82"/>
    </row>
    <row r="97" spans="1:5" x14ac:dyDescent="0.2">
      <c r="A97" s="167"/>
      <c r="B97" s="88" t="s">
        <v>193</v>
      </c>
      <c r="C97" s="89">
        <v>200</v>
      </c>
      <c r="D97" s="90">
        <v>634</v>
      </c>
      <c r="E97" s="82"/>
    </row>
    <row r="98" spans="1:5" x14ac:dyDescent="0.2">
      <c r="A98" s="167"/>
      <c r="B98" s="88" t="s">
        <v>194</v>
      </c>
      <c r="C98" s="89">
        <v>8</v>
      </c>
      <c r="D98" s="90">
        <v>26</v>
      </c>
      <c r="E98" s="82"/>
    </row>
    <row r="99" spans="1:5" x14ac:dyDescent="0.2">
      <c r="A99" s="167"/>
      <c r="B99" s="88" t="s">
        <v>247</v>
      </c>
      <c r="C99" s="89">
        <v>5</v>
      </c>
      <c r="D99" s="90">
        <v>15</v>
      </c>
      <c r="E99" s="82"/>
    </row>
    <row r="100" spans="1:5" x14ac:dyDescent="0.2">
      <c r="A100" s="167"/>
      <c r="B100" s="88" t="s">
        <v>195</v>
      </c>
      <c r="C100" s="89">
        <v>200</v>
      </c>
      <c r="D100" s="90">
        <v>821.00000000000011</v>
      </c>
      <c r="E100" s="82"/>
    </row>
    <row r="101" spans="1:5" x14ac:dyDescent="0.2">
      <c r="A101" s="167"/>
      <c r="B101" s="88" t="s">
        <v>196</v>
      </c>
      <c r="C101" s="89">
        <v>85</v>
      </c>
      <c r="D101" s="90">
        <v>255</v>
      </c>
      <c r="E101" s="82"/>
    </row>
    <row r="102" spans="1:5" x14ac:dyDescent="0.2">
      <c r="A102" s="167"/>
      <c r="B102" s="88" t="s">
        <v>198</v>
      </c>
      <c r="C102" s="89">
        <v>909</v>
      </c>
      <c r="D102" s="90">
        <v>3248.0000000000023</v>
      </c>
      <c r="E102" s="82"/>
    </row>
    <row r="103" spans="1:5" x14ac:dyDescent="0.2">
      <c r="A103" s="167"/>
      <c r="B103" s="88" t="s">
        <v>199</v>
      </c>
      <c r="C103" s="89">
        <v>343</v>
      </c>
      <c r="D103" s="90">
        <v>1371</v>
      </c>
      <c r="E103" s="82"/>
    </row>
    <row r="104" spans="1:5" x14ac:dyDescent="0.2">
      <c r="A104" s="167"/>
      <c r="B104" s="88" t="s">
        <v>200</v>
      </c>
      <c r="C104" s="89">
        <v>7</v>
      </c>
      <c r="D104" s="90">
        <v>20</v>
      </c>
      <c r="E104" s="82"/>
    </row>
    <row r="105" spans="1:5" x14ac:dyDescent="0.2">
      <c r="A105" s="167"/>
      <c r="B105" s="88" t="s">
        <v>201</v>
      </c>
      <c r="C105" s="89">
        <v>125</v>
      </c>
      <c r="D105" s="90">
        <v>459.99999999999983</v>
      </c>
      <c r="E105" s="82"/>
    </row>
    <row r="106" spans="1:5" x14ac:dyDescent="0.2">
      <c r="A106" s="167"/>
      <c r="B106" s="88" t="s">
        <v>202</v>
      </c>
      <c r="C106" s="89">
        <v>606</v>
      </c>
      <c r="D106" s="90">
        <v>1693.0000000000011</v>
      </c>
      <c r="E106" s="82"/>
    </row>
    <row r="107" spans="1:5" x14ac:dyDescent="0.2">
      <c r="A107" s="167"/>
      <c r="B107" s="88" t="s">
        <v>203</v>
      </c>
      <c r="C107" s="89">
        <v>104</v>
      </c>
      <c r="D107" s="90">
        <v>208</v>
      </c>
      <c r="E107" s="82"/>
    </row>
    <row r="108" spans="1:5" x14ac:dyDescent="0.2">
      <c r="A108" s="167"/>
      <c r="B108" s="88" t="s">
        <v>204</v>
      </c>
      <c r="C108" s="89">
        <v>341</v>
      </c>
      <c r="D108" s="90">
        <v>1023</v>
      </c>
      <c r="E108" s="82"/>
    </row>
    <row r="109" spans="1:5" x14ac:dyDescent="0.2">
      <c r="A109" s="167"/>
      <c r="B109" s="88" t="s">
        <v>205</v>
      </c>
      <c r="C109" s="89">
        <v>14</v>
      </c>
      <c r="D109" s="90">
        <v>56</v>
      </c>
      <c r="E109" s="82"/>
    </row>
    <row r="110" spans="1:5" x14ac:dyDescent="0.2">
      <c r="A110" s="167"/>
      <c r="B110" s="88" t="s">
        <v>207</v>
      </c>
      <c r="C110" s="89">
        <v>4</v>
      </c>
      <c r="D110" s="90">
        <v>20</v>
      </c>
      <c r="E110" s="82"/>
    </row>
    <row r="111" spans="1:5" x14ac:dyDescent="0.2">
      <c r="A111" s="167"/>
      <c r="B111" s="88" t="s">
        <v>208</v>
      </c>
      <c r="C111" s="89">
        <v>142</v>
      </c>
      <c r="D111" s="90">
        <v>318.99999999999977</v>
      </c>
      <c r="E111" s="82"/>
    </row>
    <row r="112" spans="1:5" x14ac:dyDescent="0.2">
      <c r="A112" s="167"/>
      <c r="B112" s="88" t="s">
        <v>209</v>
      </c>
      <c r="C112" s="89">
        <v>21</v>
      </c>
      <c r="D112" s="90">
        <v>63</v>
      </c>
      <c r="E112" s="82"/>
    </row>
    <row r="113" spans="1:5" x14ac:dyDescent="0.2">
      <c r="A113" s="167"/>
      <c r="B113" s="88" t="s">
        <v>211</v>
      </c>
      <c r="C113" s="89">
        <v>219</v>
      </c>
      <c r="D113" s="90">
        <v>875</v>
      </c>
      <c r="E113" s="82"/>
    </row>
    <row r="114" spans="1:5" x14ac:dyDescent="0.2">
      <c r="A114" s="167"/>
      <c r="B114" s="88" t="s">
        <v>212</v>
      </c>
      <c r="C114" s="89">
        <v>24</v>
      </c>
      <c r="D114" s="90">
        <v>96</v>
      </c>
      <c r="E114" s="82"/>
    </row>
    <row r="115" spans="1:5" x14ac:dyDescent="0.2">
      <c r="A115" s="167"/>
      <c r="B115" s="88" t="s">
        <v>213</v>
      </c>
      <c r="C115" s="89">
        <v>158</v>
      </c>
      <c r="D115" s="90">
        <v>664.00000000000023</v>
      </c>
      <c r="E115" s="82"/>
    </row>
    <row r="116" spans="1:5" x14ac:dyDescent="0.2">
      <c r="A116" s="167"/>
      <c r="B116" s="88" t="s">
        <v>214</v>
      </c>
      <c r="C116" s="89">
        <v>84</v>
      </c>
      <c r="D116" s="90">
        <v>172.99999999999994</v>
      </c>
      <c r="E116" s="82"/>
    </row>
    <row r="117" spans="1:5" x14ac:dyDescent="0.2">
      <c r="A117" s="167"/>
      <c r="B117" s="88" t="s">
        <v>215</v>
      </c>
      <c r="C117" s="89">
        <v>94</v>
      </c>
      <c r="D117" s="90">
        <v>363.00000000000017</v>
      </c>
      <c r="E117" s="82"/>
    </row>
    <row r="118" spans="1:5" x14ac:dyDescent="0.2">
      <c r="A118" s="167"/>
      <c r="B118" s="88" t="s">
        <v>248</v>
      </c>
      <c r="C118" s="89">
        <v>28</v>
      </c>
      <c r="D118" s="90">
        <v>112</v>
      </c>
      <c r="E118" s="82"/>
    </row>
    <row r="119" spans="1:5" x14ac:dyDescent="0.2">
      <c r="A119" s="167"/>
      <c r="B119" s="88" t="s">
        <v>216</v>
      </c>
      <c r="C119" s="89">
        <v>466</v>
      </c>
      <c r="D119" s="90">
        <v>1398</v>
      </c>
      <c r="E119" s="82"/>
    </row>
    <row r="120" spans="1:5" x14ac:dyDescent="0.2">
      <c r="A120" s="167"/>
      <c r="B120" s="88" t="s">
        <v>220</v>
      </c>
      <c r="C120" s="89">
        <v>167</v>
      </c>
      <c r="D120" s="90">
        <v>648.00000000000034</v>
      </c>
      <c r="E120" s="82"/>
    </row>
    <row r="121" spans="1:5" x14ac:dyDescent="0.2">
      <c r="A121" s="167"/>
      <c r="B121" s="88" t="s">
        <v>222</v>
      </c>
      <c r="C121" s="89">
        <v>88</v>
      </c>
      <c r="D121" s="90">
        <v>352</v>
      </c>
      <c r="E121" s="82"/>
    </row>
    <row r="122" spans="1:5" x14ac:dyDescent="0.2">
      <c r="A122" s="167"/>
      <c r="B122" s="88" t="s">
        <v>243</v>
      </c>
      <c r="C122" s="89">
        <v>665</v>
      </c>
      <c r="D122" s="90">
        <v>1995</v>
      </c>
      <c r="E122" s="82"/>
    </row>
    <row r="123" spans="1:5" x14ac:dyDescent="0.2">
      <c r="A123" s="167"/>
      <c r="B123" s="88" t="s">
        <v>244</v>
      </c>
      <c r="C123" s="89">
        <v>648</v>
      </c>
      <c r="D123" s="90">
        <v>1944</v>
      </c>
      <c r="E123" s="82"/>
    </row>
    <row r="124" spans="1:5" x14ac:dyDescent="0.2">
      <c r="A124" s="167"/>
      <c r="B124" s="88" t="s">
        <v>249</v>
      </c>
      <c r="C124" s="89">
        <v>12</v>
      </c>
      <c r="D124" s="90">
        <v>48</v>
      </c>
      <c r="E124" s="82"/>
    </row>
    <row r="125" spans="1:5" x14ac:dyDescent="0.2">
      <c r="A125" s="167"/>
      <c r="B125" s="88" t="s">
        <v>250</v>
      </c>
      <c r="C125" s="89">
        <v>26</v>
      </c>
      <c r="D125" s="90">
        <v>60.999999999999979</v>
      </c>
      <c r="E125" s="82"/>
    </row>
    <row r="126" spans="1:5" x14ac:dyDescent="0.2">
      <c r="A126" s="167"/>
      <c r="B126" s="88" t="s">
        <v>223</v>
      </c>
      <c r="C126" s="89">
        <v>78</v>
      </c>
      <c r="D126" s="90">
        <v>71</v>
      </c>
      <c r="E126" s="82"/>
    </row>
    <row r="127" spans="1:5" x14ac:dyDescent="0.2">
      <c r="A127" s="167"/>
      <c r="B127" s="88" t="s">
        <v>224</v>
      </c>
      <c r="C127" s="89">
        <v>64</v>
      </c>
      <c r="D127" s="90">
        <v>129.00000000000003</v>
      </c>
      <c r="E127" s="82"/>
    </row>
    <row r="128" spans="1:5" x14ac:dyDescent="0.2">
      <c r="A128" s="167"/>
      <c r="B128" s="88" t="s">
        <v>179</v>
      </c>
      <c r="C128" s="89">
        <v>943</v>
      </c>
      <c r="D128" s="90">
        <v>2425.0000000000009</v>
      </c>
      <c r="E128" s="82"/>
    </row>
    <row r="129" spans="1:5" x14ac:dyDescent="0.2">
      <c r="A129" s="167"/>
      <c r="B129" s="88" t="s">
        <v>225</v>
      </c>
      <c r="C129" s="89">
        <v>63</v>
      </c>
      <c r="D129" s="90">
        <v>227.99999999999994</v>
      </c>
      <c r="E129" s="82"/>
    </row>
    <row r="130" spans="1:5" x14ac:dyDescent="0.2">
      <c r="A130" s="167"/>
      <c r="B130" s="88" t="s">
        <v>226</v>
      </c>
      <c r="C130" s="89">
        <v>10</v>
      </c>
      <c r="D130" s="90">
        <v>40</v>
      </c>
      <c r="E130" s="82"/>
    </row>
    <row r="131" spans="1:5" x14ac:dyDescent="0.2">
      <c r="A131" s="167"/>
      <c r="B131" s="88" t="s">
        <v>251</v>
      </c>
      <c r="C131" s="89">
        <v>44</v>
      </c>
      <c r="D131" s="90">
        <v>176</v>
      </c>
      <c r="E131" s="82"/>
    </row>
    <row r="132" spans="1:5" x14ac:dyDescent="0.2">
      <c r="A132" s="167"/>
      <c r="B132" s="88" t="s">
        <v>227</v>
      </c>
      <c r="C132" s="89">
        <v>193</v>
      </c>
      <c r="D132" s="90">
        <v>534</v>
      </c>
      <c r="E132" s="82"/>
    </row>
    <row r="133" spans="1:5" x14ac:dyDescent="0.2">
      <c r="A133" s="167"/>
      <c r="B133" s="88" t="s">
        <v>228</v>
      </c>
      <c r="C133" s="89">
        <v>63</v>
      </c>
      <c r="D133" s="90">
        <v>235.99999999999997</v>
      </c>
      <c r="E133" s="82"/>
    </row>
    <row r="134" spans="1:5" x14ac:dyDescent="0.2">
      <c r="A134" s="167"/>
      <c r="B134" s="88" t="s">
        <v>229</v>
      </c>
      <c r="C134" s="89">
        <v>27</v>
      </c>
      <c r="D134" s="90">
        <v>54.999999999999993</v>
      </c>
      <c r="E134" s="82"/>
    </row>
    <row r="135" spans="1:5" x14ac:dyDescent="0.2">
      <c r="A135" s="167"/>
      <c r="B135" s="88" t="s">
        <v>230</v>
      </c>
      <c r="C135" s="89">
        <v>158</v>
      </c>
      <c r="D135" s="90">
        <v>551.99999999999977</v>
      </c>
      <c r="E135" s="82"/>
    </row>
    <row r="136" spans="1:5" x14ac:dyDescent="0.2">
      <c r="A136" s="167"/>
      <c r="B136" s="88" t="s">
        <v>231</v>
      </c>
      <c r="C136" s="89">
        <v>738</v>
      </c>
      <c r="D136" s="90">
        <v>2809.0000000000009</v>
      </c>
      <c r="E136" s="82"/>
    </row>
    <row r="137" spans="1:5" x14ac:dyDescent="0.2">
      <c r="A137" s="167"/>
      <c r="B137" s="88" t="s">
        <v>232</v>
      </c>
      <c r="C137" s="89">
        <v>332</v>
      </c>
      <c r="D137" s="90">
        <v>785.99999999999977</v>
      </c>
      <c r="E137" s="82"/>
    </row>
    <row r="138" spans="1:5" x14ac:dyDescent="0.2">
      <c r="A138" s="167"/>
      <c r="B138" s="88" t="s">
        <v>233</v>
      </c>
      <c r="C138" s="89">
        <v>127</v>
      </c>
      <c r="D138" s="90">
        <v>408.99999999999994</v>
      </c>
      <c r="E138" s="82"/>
    </row>
    <row r="139" spans="1:5" x14ac:dyDescent="0.2">
      <c r="A139" s="167"/>
      <c r="B139" s="88" t="s">
        <v>234</v>
      </c>
      <c r="C139" s="89">
        <v>116</v>
      </c>
      <c r="D139" s="90">
        <v>415.99999999999989</v>
      </c>
      <c r="E139" s="82"/>
    </row>
    <row r="140" spans="1:5" x14ac:dyDescent="0.2">
      <c r="A140" s="167"/>
      <c r="B140" s="88" t="s">
        <v>235</v>
      </c>
      <c r="C140" s="89">
        <v>808</v>
      </c>
      <c r="D140" s="90">
        <v>3008</v>
      </c>
      <c r="E140" s="82"/>
    </row>
    <row r="141" spans="1:5" x14ac:dyDescent="0.2">
      <c r="A141" s="167"/>
      <c r="B141" s="88" t="s">
        <v>236</v>
      </c>
      <c r="C141" s="89">
        <v>64</v>
      </c>
      <c r="D141" s="90">
        <v>256</v>
      </c>
      <c r="E141" s="82"/>
    </row>
    <row r="142" spans="1:5" x14ac:dyDescent="0.2">
      <c r="A142" s="167"/>
      <c r="B142" s="88" t="s">
        <v>237</v>
      </c>
      <c r="C142" s="89">
        <v>31</v>
      </c>
      <c r="D142" s="90">
        <v>109</v>
      </c>
      <c r="E142" s="82"/>
    </row>
    <row r="143" spans="1:5" x14ac:dyDescent="0.2">
      <c r="A143" s="167"/>
      <c r="B143" s="88" t="s">
        <v>252</v>
      </c>
      <c r="C143" s="89">
        <v>18</v>
      </c>
      <c r="D143" s="90">
        <v>58.000000000000007</v>
      </c>
      <c r="E143" s="82"/>
    </row>
    <row r="144" spans="1:5" x14ac:dyDescent="0.2">
      <c r="A144" s="166"/>
      <c r="B144" s="91" t="s">
        <v>180</v>
      </c>
      <c r="C144" s="92">
        <v>11502</v>
      </c>
      <c r="D144" s="93">
        <v>36907.999999999869</v>
      </c>
      <c r="E144" s="82"/>
    </row>
    <row r="145" spans="1:5" x14ac:dyDescent="0.2">
      <c r="A145" s="166" t="s">
        <v>180</v>
      </c>
      <c r="B145" s="88" t="s">
        <v>182</v>
      </c>
      <c r="C145" s="89">
        <v>989</v>
      </c>
      <c r="D145" s="90">
        <v>2967</v>
      </c>
      <c r="E145" s="82"/>
    </row>
    <row r="146" spans="1:5" x14ac:dyDescent="0.2">
      <c r="A146" s="167"/>
      <c r="B146" s="88" t="s">
        <v>183</v>
      </c>
      <c r="C146" s="89">
        <v>89</v>
      </c>
      <c r="D146" s="90">
        <v>356</v>
      </c>
      <c r="E146" s="82"/>
    </row>
    <row r="147" spans="1:5" x14ac:dyDescent="0.2">
      <c r="A147" s="167"/>
      <c r="B147" s="88" t="s">
        <v>184</v>
      </c>
      <c r="C147" s="89">
        <v>7</v>
      </c>
      <c r="D147" s="90">
        <v>28</v>
      </c>
      <c r="E147" s="82"/>
    </row>
    <row r="148" spans="1:5" x14ac:dyDescent="0.2">
      <c r="A148" s="167"/>
      <c r="B148" s="88" t="s">
        <v>185</v>
      </c>
      <c r="C148" s="89">
        <v>755</v>
      </c>
      <c r="D148" s="90">
        <v>2935.0000000000018</v>
      </c>
      <c r="E148" s="82"/>
    </row>
    <row r="149" spans="1:5" x14ac:dyDescent="0.2">
      <c r="A149" s="167"/>
      <c r="B149" s="88" t="s">
        <v>186</v>
      </c>
      <c r="C149" s="89">
        <v>53</v>
      </c>
      <c r="D149" s="90">
        <v>212</v>
      </c>
      <c r="E149" s="82"/>
    </row>
    <row r="150" spans="1:5" x14ac:dyDescent="0.2">
      <c r="A150" s="167"/>
      <c r="B150" s="88" t="s">
        <v>187</v>
      </c>
      <c r="C150" s="89">
        <v>82</v>
      </c>
      <c r="D150" s="90">
        <v>163.99999999999997</v>
      </c>
      <c r="E150" s="82"/>
    </row>
    <row r="151" spans="1:5" x14ac:dyDescent="0.2">
      <c r="A151" s="167"/>
      <c r="B151" s="88" t="s">
        <v>188</v>
      </c>
      <c r="C151" s="89">
        <v>2856</v>
      </c>
      <c r="D151" s="90">
        <v>5940.0000000000182</v>
      </c>
      <c r="E151" s="82"/>
    </row>
    <row r="152" spans="1:5" x14ac:dyDescent="0.2">
      <c r="A152" s="167"/>
      <c r="B152" s="88" t="s">
        <v>189</v>
      </c>
      <c r="C152" s="89">
        <v>349</v>
      </c>
      <c r="D152" s="90">
        <v>469.00000000000028</v>
      </c>
      <c r="E152" s="82"/>
    </row>
    <row r="153" spans="1:5" x14ac:dyDescent="0.2">
      <c r="A153" s="167"/>
      <c r="B153" s="88" t="s">
        <v>190</v>
      </c>
      <c r="C153" s="89">
        <v>354</v>
      </c>
      <c r="D153" s="90">
        <v>1327.0000000000002</v>
      </c>
      <c r="E153" s="82"/>
    </row>
    <row r="154" spans="1:5" x14ac:dyDescent="0.2">
      <c r="A154" s="167"/>
      <c r="B154" s="88" t="s">
        <v>191</v>
      </c>
      <c r="C154" s="89">
        <v>1204</v>
      </c>
      <c r="D154" s="90">
        <v>2500.9999999999986</v>
      </c>
      <c r="E154" s="82"/>
    </row>
    <row r="155" spans="1:5" x14ac:dyDescent="0.2">
      <c r="A155" s="167"/>
      <c r="B155" s="88" t="s">
        <v>192</v>
      </c>
      <c r="C155" s="89">
        <v>1206</v>
      </c>
      <c r="D155" s="90">
        <v>4785.9999999999991</v>
      </c>
      <c r="E155" s="82"/>
    </row>
    <row r="156" spans="1:5" x14ac:dyDescent="0.2">
      <c r="A156" s="167"/>
      <c r="B156" s="88" t="s">
        <v>193</v>
      </c>
      <c r="C156" s="89">
        <v>455</v>
      </c>
      <c r="D156" s="90">
        <v>1550.0000000000005</v>
      </c>
      <c r="E156" s="82"/>
    </row>
    <row r="157" spans="1:5" x14ac:dyDescent="0.2">
      <c r="A157" s="167"/>
      <c r="B157" s="88" t="s">
        <v>194</v>
      </c>
      <c r="C157" s="89">
        <v>115</v>
      </c>
      <c r="D157" s="90">
        <v>420.99999999999994</v>
      </c>
      <c r="E157" s="82"/>
    </row>
    <row r="158" spans="1:5" x14ac:dyDescent="0.2">
      <c r="A158" s="167"/>
      <c r="B158" s="88" t="s">
        <v>247</v>
      </c>
      <c r="C158" s="89">
        <v>5</v>
      </c>
      <c r="D158" s="90">
        <v>15</v>
      </c>
      <c r="E158" s="82"/>
    </row>
    <row r="159" spans="1:5" x14ac:dyDescent="0.2">
      <c r="A159" s="167"/>
      <c r="B159" s="88" t="s">
        <v>195</v>
      </c>
      <c r="C159" s="89">
        <v>220</v>
      </c>
      <c r="D159" s="90">
        <v>881.00000000000045</v>
      </c>
      <c r="E159" s="82"/>
    </row>
    <row r="160" spans="1:5" x14ac:dyDescent="0.2">
      <c r="A160" s="167"/>
      <c r="B160" s="88" t="s">
        <v>196</v>
      </c>
      <c r="C160" s="89">
        <v>655</v>
      </c>
      <c r="D160" s="90">
        <v>1965</v>
      </c>
      <c r="E160" s="82"/>
    </row>
    <row r="161" spans="1:5" x14ac:dyDescent="0.2">
      <c r="A161" s="167"/>
      <c r="B161" s="88" t="s">
        <v>178</v>
      </c>
      <c r="C161" s="89">
        <v>48</v>
      </c>
      <c r="D161" s="90">
        <v>147.00000000000003</v>
      </c>
      <c r="E161" s="82"/>
    </row>
    <row r="162" spans="1:5" x14ac:dyDescent="0.2">
      <c r="A162" s="167"/>
      <c r="B162" s="88" t="s">
        <v>197</v>
      </c>
      <c r="C162" s="89">
        <v>37</v>
      </c>
      <c r="D162" s="90">
        <v>148</v>
      </c>
      <c r="E162" s="82"/>
    </row>
    <row r="163" spans="1:5" x14ac:dyDescent="0.2">
      <c r="A163" s="167"/>
      <c r="B163" s="88" t="s">
        <v>239</v>
      </c>
      <c r="C163" s="89">
        <v>65</v>
      </c>
      <c r="D163" s="90">
        <v>195</v>
      </c>
      <c r="E163" s="82"/>
    </row>
    <row r="164" spans="1:5" x14ac:dyDescent="0.2">
      <c r="A164" s="167"/>
      <c r="B164" s="88" t="s">
        <v>240</v>
      </c>
      <c r="C164" s="89">
        <v>90</v>
      </c>
      <c r="D164" s="90">
        <v>270</v>
      </c>
      <c r="E164" s="82"/>
    </row>
    <row r="165" spans="1:5" x14ac:dyDescent="0.2">
      <c r="A165" s="167"/>
      <c r="B165" s="88" t="s">
        <v>198</v>
      </c>
      <c r="C165" s="89">
        <v>1019</v>
      </c>
      <c r="D165" s="90">
        <v>3514.0000000000027</v>
      </c>
      <c r="E165" s="82"/>
    </row>
    <row r="166" spans="1:5" x14ac:dyDescent="0.2">
      <c r="A166" s="167"/>
      <c r="B166" s="88" t="s">
        <v>241</v>
      </c>
      <c r="C166" s="89">
        <v>26</v>
      </c>
      <c r="D166" s="90">
        <v>78</v>
      </c>
      <c r="E166" s="82"/>
    </row>
    <row r="167" spans="1:5" x14ac:dyDescent="0.2">
      <c r="A167" s="167"/>
      <c r="B167" s="88" t="s">
        <v>199</v>
      </c>
      <c r="C167" s="89">
        <v>1587</v>
      </c>
      <c r="D167" s="90">
        <v>6112.0000000000027</v>
      </c>
      <c r="E167" s="82"/>
    </row>
    <row r="168" spans="1:5" x14ac:dyDescent="0.2">
      <c r="A168" s="167"/>
      <c r="B168" s="88" t="s">
        <v>200</v>
      </c>
      <c r="C168" s="89">
        <v>20</v>
      </c>
      <c r="D168" s="90">
        <v>59</v>
      </c>
      <c r="E168" s="82"/>
    </row>
    <row r="169" spans="1:5" x14ac:dyDescent="0.2">
      <c r="A169" s="167"/>
      <c r="B169" s="88" t="s">
        <v>201</v>
      </c>
      <c r="C169" s="89">
        <v>246</v>
      </c>
      <c r="D169" s="90">
        <v>944.00000000000011</v>
      </c>
      <c r="E169" s="82"/>
    </row>
    <row r="170" spans="1:5" x14ac:dyDescent="0.2">
      <c r="A170" s="167"/>
      <c r="B170" s="88" t="s">
        <v>202</v>
      </c>
      <c r="C170" s="89">
        <v>982</v>
      </c>
      <c r="D170" s="90">
        <v>2669.0000000000005</v>
      </c>
      <c r="E170" s="82"/>
    </row>
    <row r="171" spans="1:5" x14ac:dyDescent="0.2">
      <c r="A171" s="167"/>
      <c r="B171" s="88" t="s">
        <v>203</v>
      </c>
      <c r="C171" s="89">
        <v>130</v>
      </c>
      <c r="D171" s="90">
        <v>260</v>
      </c>
      <c r="E171" s="82"/>
    </row>
    <row r="172" spans="1:5" x14ac:dyDescent="0.2">
      <c r="A172" s="167"/>
      <c r="B172" s="88" t="s">
        <v>204</v>
      </c>
      <c r="C172" s="89">
        <v>376</v>
      </c>
      <c r="D172" s="90">
        <v>1128</v>
      </c>
      <c r="E172" s="82"/>
    </row>
    <row r="173" spans="1:5" x14ac:dyDescent="0.2">
      <c r="A173" s="167"/>
      <c r="B173" s="88" t="s">
        <v>205</v>
      </c>
      <c r="C173" s="89">
        <v>68</v>
      </c>
      <c r="D173" s="90">
        <v>269</v>
      </c>
      <c r="E173" s="82"/>
    </row>
    <row r="174" spans="1:5" x14ac:dyDescent="0.2">
      <c r="A174" s="167"/>
      <c r="B174" s="88" t="s">
        <v>206</v>
      </c>
      <c r="C174" s="89">
        <v>1232</v>
      </c>
      <c r="D174" s="90">
        <v>1848</v>
      </c>
      <c r="E174" s="82"/>
    </row>
    <row r="175" spans="1:5" x14ac:dyDescent="0.2">
      <c r="A175" s="167"/>
      <c r="B175" s="88" t="s">
        <v>207</v>
      </c>
      <c r="C175" s="89">
        <v>102</v>
      </c>
      <c r="D175" s="90">
        <v>221.00000000000009</v>
      </c>
      <c r="E175" s="82"/>
    </row>
    <row r="176" spans="1:5" x14ac:dyDescent="0.2">
      <c r="A176" s="167"/>
      <c r="B176" s="88" t="s">
        <v>208</v>
      </c>
      <c r="C176" s="89">
        <v>1059</v>
      </c>
      <c r="D176" s="90">
        <v>2410.0000000000014</v>
      </c>
      <c r="E176" s="82"/>
    </row>
    <row r="177" spans="1:5" x14ac:dyDescent="0.2">
      <c r="A177" s="167"/>
      <c r="B177" s="88" t="s">
        <v>209</v>
      </c>
      <c r="C177" s="89">
        <v>427</v>
      </c>
      <c r="D177" s="90">
        <v>864.99999999999977</v>
      </c>
      <c r="E177" s="82"/>
    </row>
    <row r="178" spans="1:5" x14ac:dyDescent="0.2">
      <c r="A178" s="167"/>
      <c r="B178" s="88" t="s">
        <v>210</v>
      </c>
      <c r="C178" s="89">
        <v>17</v>
      </c>
      <c r="D178" s="90">
        <v>68</v>
      </c>
      <c r="E178" s="82"/>
    </row>
    <row r="179" spans="1:5" x14ac:dyDescent="0.2">
      <c r="A179" s="167"/>
      <c r="B179" s="88" t="s">
        <v>242</v>
      </c>
      <c r="C179" s="89">
        <v>76</v>
      </c>
      <c r="D179" s="90">
        <v>228</v>
      </c>
      <c r="E179" s="82"/>
    </row>
    <row r="180" spans="1:5" x14ac:dyDescent="0.2">
      <c r="A180" s="167"/>
      <c r="B180" s="88" t="s">
        <v>211</v>
      </c>
      <c r="C180" s="89">
        <v>1599</v>
      </c>
      <c r="D180" s="90">
        <v>6374</v>
      </c>
      <c r="E180" s="82"/>
    </row>
    <row r="181" spans="1:5" x14ac:dyDescent="0.2">
      <c r="A181" s="167"/>
      <c r="B181" s="88" t="s">
        <v>212</v>
      </c>
      <c r="C181" s="89">
        <v>257</v>
      </c>
      <c r="D181" s="90">
        <v>768</v>
      </c>
      <c r="E181" s="82"/>
    </row>
    <row r="182" spans="1:5" x14ac:dyDescent="0.2">
      <c r="A182" s="167"/>
      <c r="B182" s="88" t="s">
        <v>213</v>
      </c>
      <c r="C182" s="89">
        <v>264</v>
      </c>
      <c r="D182" s="90">
        <v>1088</v>
      </c>
      <c r="E182" s="82"/>
    </row>
    <row r="183" spans="1:5" x14ac:dyDescent="0.2">
      <c r="A183" s="167"/>
      <c r="B183" s="88" t="s">
        <v>214</v>
      </c>
      <c r="C183" s="89">
        <v>209</v>
      </c>
      <c r="D183" s="90">
        <v>672.99999999999977</v>
      </c>
      <c r="E183" s="82"/>
    </row>
    <row r="184" spans="1:5" x14ac:dyDescent="0.2">
      <c r="A184" s="167"/>
      <c r="B184" s="88" t="s">
        <v>215</v>
      </c>
      <c r="C184" s="89">
        <v>187</v>
      </c>
      <c r="D184" s="90">
        <v>573.99999999999977</v>
      </c>
      <c r="E184" s="82"/>
    </row>
    <row r="185" spans="1:5" x14ac:dyDescent="0.2">
      <c r="A185" s="167"/>
      <c r="B185" s="88" t="s">
        <v>248</v>
      </c>
      <c r="C185" s="89">
        <v>28</v>
      </c>
      <c r="D185" s="90">
        <v>112</v>
      </c>
      <c r="E185" s="82"/>
    </row>
    <row r="186" spans="1:5" x14ac:dyDescent="0.2">
      <c r="A186" s="167"/>
      <c r="B186" s="88" t="s">
        <v>216</v>
      </c>
      <c r="C186" s="89">
        <v>1254</v>
      </c>
      <c r="D186" s="90">
        <v>3159.9999999999977</v>
      </c>
      <c r="E186" s="82"/>
    </row>
    <row r="187" spans="1:5" x14ac:dyDescent="0.2">
      <c r="A187" s="167"/>
      <c r="B187" s="88" t="s">
        <v>217</v>
      </c>
      <c r="C187" s="89">
        <v>19</v>
      </c>
      <c r="D187" s="90">
        <v>57</v>
      </c>
      <c r="E187" s="82"/>
    </row>
    <row r="188" spans="1:5" x14ac:dyDescent="0.2">
      <c r="A188" s="167"/>
      <c r="B188" s="88" t="s">
        <v>218</v>
      </c>
      <c r="C188" s="89">
        <v>20</v>
      </c>
      <c r="D188" s="90">
        <v>80</v>
      </c>
      <c r="E188" s="82"/>
    </row>
    <row r="189" spans="1:5" x14ac:dyDescent="0.2">
      <c r="A189" s="167"/>
      <c r="B189" s="88" t="s">
        <v>219</v>
      </c>
      <c r="C189" s="89">
        <v>17</v>
      </c>
      <c r="D189" s="90">
        <v>68</v>
      </c>
      <c r="E189" s="82"/>
    </row>
    <row r="190" spans="1:5" x14ac:dyDescent="0.2">
      <c r="A190" s="167"/>
      <c r="B190" s="88" t="s">
        <v>220</v>
      </c>
      <c r="C190" s="89">
        <v>1746</v>
      </c>
      <c r="D190" s="90">
        <v>5819.0000000000027</v>
      </c>
      <c r="E190" s="82"/>
    </row>
    <row r="191" spans="1:5" x14ac:dyDescent="0.2">
      <c r="A191" s="167"/>
      <c r="B191" s="88" t="s">
        <v>221</v>
      </c>
      <c r="C191" s="89">
        <v>14</v>
      </c>
      <c r="D191" s="90">
        <v>56</v>
      </c>
      <c r="E191" s="82"/>
    </row>
    <row r="192" spans="1:5" x14ac:dyDescent="0.2">
      <c r="A192" s="167"/>
      <c r="B192" s="88" t="s">
        <v>222</v>
      </c>
      <c r="C192" s="89">
        <v>114</v>
      </c>
      <c r="D192" s="90">
        <v>377.99999999999989</v>
      </c>
      <c r="E192" s="82"/>
    </row>
    <row r="193" spans="1:5" x14ac:dyDescent="0.2">
      <c r="A193" s="167"/>
      <c r="B193" s="88" t="s">
        <v>243</v>
      </c>
      <c r="C193" s="89">
        <v>701</v>
      </c>
      <c r="D193" s="90">
        <v>2103</v>
      </c>
      <c r="E193" s="82"/>
    </row>
    <row r="194" spans="1:5" x14ac:dyDescent="0.2">
      <c r="A194" s="167"/>
      <c r="B194" s="88" t="s">
        <v>244</v>
      </c>
      <c r="C194" s="89">
        <v>685</v>
      </c>
      <c r="D194" s="90">
        <v>2055</v>
      </c>
      <c r="E194" s="82"/>
    </row>
    <row r="195" spans="1:5" x14ac:dyDescent="0.2">
      <c r="A195" s="167"/>
      <c r="B195" s="88" t="s">
        <v>249</v>
      </c>
      <c r="C195" s="89">
        <v>12</v>
      </c>
      <c r="D195" s="90">
        <v>48</v>
      </c>
      <c r="E195" s="82"/>
    </row>
    <row r="196" spans="1:5" x14ac:dyDescent="0.2">
      <c r="A196" s="167"/>
      <c r="B196" s="88" t="s">
        <v>250</v>
      </c>
      <c r="C196" s="89">
        <v>26</v>
      </c>
      <c r="D196" s="90">
        <v>60.999999999999979</v>
      </c>
      <c r="E196" s="82"/>
    </row>
    <row r="197" spans="1:5" x14ac:dyDescent="0.2">
      <c r="A197" s="167"/>
      <c r="B197" s="88" t="s">
        <v>223</v>
      </c>
      <c r="C197" s="89">
        <v>240</v>
      </c>
      <c r="D197" s="90">
        <v>251.00000000000006</v>
      </c>
      <c r="E197" s="82"/>
    </row>
    <row r="198" spans="1:5" x14ac:dyDescent="0.2">
      <c r="A198" s="167"/>
      <c r="B198" s="88" t="s">
        <v>224</v>
      </c>
      <c r="C198" s="89">
        <v>188</v>
      </c>
      <c r="D198" s="90">
        <v>596</v>
      </c>
      <c r="E198" s="82"/>
    </row>
    <row r="199" spans="1:5" x14ac:dyDescent="0.2">
      <c r="A199" s="167"/>
      <c r="B199" s="88" t="s">
        <v>179</v>
      </c>
      <c r="C199" s="89">
        <v>1013</v>
      </c>
      <c r="D199" s="90">
        <v>2605.9999999999982</v>
      </c>
      <c r="E199" s="82"/>
    </row>
    <row r="200" spans="1:5" x14ac:dyDescent="0.2">
      <c r="A200" s="167"/>
      <c r="B200" s="88" t="s">
        <v>225</v>
      </c>
      <c r="C200" s="89">
        <v>182</v>
      </c>
      <c r="D200" s="90">
        <v>588.00000000000023</v>
      </c>
      <c r="E200" s="82"/>
    </row>
    <row r="201" spans="1:5" x14ac:dyDescent="0.2">
      <c r="A201" s="167"/>
      <c r="B201" s="88" t="s">
        <v>226</v>
      </c>
      <c r="C201" s="89">
        <v>31</v>
      </c>
      <c r="D201" s="90">
        <v>91</v>
      </c>
      <c r="E201" s="82"/>
    </row>
    <row r="202" spans="1:5" x14ac:dyDescent="0.2">
      <c r="A202" s="167"/>
      <c r="B202" s="88" t="s">
        <v>251</v>
      </c>
      <c r="C202" s="89">
        <v>44</v>
      </c>
      <c r="D202" s="90">
        <v>176</v>
      </c>
      <c r="E202" s="82"/>
    </row>
    <row r="203" spans="1:5" x14ac:dyDescent="0.2">
      <c r="A203" s="167"/>
      <c r="B203" s="88" t="s">
        <v>227</v>
      </c>
      <c r="C203" s="89">
        <v>255</v>
      </c>
      <c r="D203" s="90">
        <v>759.99999999999977</v>
      </c>
      <c r="E203" s="82"/>
    </row>
    <row r="204" spans="1:5" x14ac:dyDescent="0.2">
      <c r="A204" s="167"/>
      <c r="B204" s="88" t="s">
        <v>228</v>
      </c>
      <c r="C204" s="89">
        <v>376</v>
      </c>
      <c r="D204" s="90">
        <v>1488</v>
      </c>
      <c r="E204" s="82"/>
    </row>
    <row r="205" spans="1:5" x14ac:dyDescent="0.2">
      <c r="A205" s="167"/>
      <c r="B205" s="88" t="s">
        <v>229</v>
      </c>
      <c r="C205" s="89">
        <v>436</v>
      </c>
      <c r="D205" s="90">
        <v>974.00000000000023</v>
      </c>
      <c r="E205" s="82"/>
    </row>
    <row r="206" spans="1:5" x14ac:dyDescent="0.2">
      <c r="A206" s="167"/>
      <c r="B206" s="88" t="s">
        <v>230</v>
      </c>
      <c r="C206" s="89">
        <v>359</v>
      </c>
      <c r="D206" s="90">
        <v>1355.9999999999989</v>
      </c>
      <c r="E206" s="82"/>
    </row>
    <row r="207" spans="1:5" x14ac:dyDescent="0.2">
      <c r="A207" s="167"/>
      <c r="B207" s="88" t="s">
        <v>231</v>
      </c>
      <c r="C207" s="89">
        <v>1379</v>
      </c>
      <c r="D207" s="90">
        <v>5105.0000000000045</v>
      </c>
      <c r="E207" s="82"/>
    </row>
    <row r="208" spans="1:5" x14ac:dyDescent="0.2">
      <c r="A208" s="167"/>
      <c r="B208" s="88" t="s">
        <v>245</v>
      </c>
      <c r="C208" s="89">
        <v>30</v>
      </c>
      <c r="D208" s="90">
        <v>90</v>
      </c>
      <c r="E208" s="82"/>
    </row>
    <row r="209" spans="1:5" x14ac:dyDescent="0.2">
      <c r="A209" s="167"/>
      <c r="B209" s="88" t="s">
        <v>232</v>
      </c>
      <c r="C209" s="89">
        <v>350</v>
      </c>
      <c r="D209" s="90">
        <v>840.00000000000045</v>
      </c>
      <c r="E209" s="82"/>
    </row>
    <row r="210" spans="1:5" x14ac:dyDescent="0.2">
      <c r="A210" s="167"/>
      <c r="B210" s="88" t="s">
        <v>233</v>
      </c>
      <c r="C210" s="89">
        <v>149</v>
      </c>
      <c r="D210" s="90">
        <v>497.00000000000023</v>
      </c>
      <c r="E210" s="82"/>
    </row>
    <row r="211" spans="1:5" x14ac:dyDescent="0.2">
      <c r="A211" s="167"/>
      <c r="B211" s="88" t="s">
        <v>234</v>
      </c>
      <c r="C211" s="89">
        <v>443</v>
      </c>
      <c r="D211" s="90">
        <v>1724.0000000000005</v>
      </c>
      <c r="E211" s="82"/>
    </row>
    <row r="212" spans="1:5" x14ac:dyDescent="0.2">
      <c r="A212" s="167"/>
      <c r="B212" s="88" t="s">
        <v>235</v>
      </c>
      <c r="C212" s="89">
        <v>2050</v>
      </c>
      <c r="D212" s="90">
        <v>6993.9999999999964</v>
      </c>
      <c r="E212" s="82"/>
    </row>
    <row r="213" spans="1:5" x14ac:dyDescent="0.2">
      <c r="A213" s="167"/>
      <c r="B213" s="88" t="s">
        <v>236</v>
      </c>
      <c r="C213" s="89">
        <v>249</v>
      </c>
      <c r="D213" s="90">
        <v>996</v>
      </c>
      <c r="E213" s="82"/>
    </row>
    <row r="214" spans="1:5" x14ac:dyDescent="0.2">
      <c r="A214" s="167"/>
      <c r="B214" s="88" t="s">
        <v>237</v>
      </c>
      <c r="C214" s="89">
        <v>128</v>
      </c>
      <c r="D214" s="90">
        <v>370</v>
      </c>
      <c r="E214" s="82"/>
    </row>
    <row r="215" spans="1:5" x14ac:dyDescent="0.2">
      <c r="A215" s="167"/>
      <c r="B215" s="88" t="s">
        <v>252</v>
      </c>
      <c r="C215" s="89">
        <v>18</v>
      </c>
      <c r="D215" s="90">
        <v>58.000000000000007</v>
      </c>
      <c r="E215" s="82"/>
    </row>
    <row r="216" spans="1:5" x14ac:dyDescent="0.2">
      <c r="A216" s="168"/>
      <c r="B216" s="94" t="s">
        <v>180</v>
      </c>
      <c r="C216" s="95">
        <v>32073</v>
      </c>
      <c r="D216" s="96">
        <v>96984.000000000175</v>
      </c>
      <c r="E216" s="82"/>
    </row>
  </sheetData>
  <mergeCells count="8">
    <mergeCell ref="A89:A144"/>
    <mergeCell ref="A145:A216"/>
    <mergeCell ref="A1:D1"/>
    <mergeCell ref="A2:D2"/>
    <mergeCell ref="A3:B3"/>
    <mergeCell ref="A4:A6"/>
    <mergeCell ref="A7:A63"/>
    <mergeCell ref="A64:A8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C-10.0</vt:lpstr>
      <vt:lpstr>SPSS output</vt:lpstr>
      <vt:lpstr>'C-10.0'!Print_Area</vt:lpstr>
    </vt:vector>
  </TitlesOfParts>
  <Company>Information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</dc:creator>
  <cp:lastModifiedBy>Robin Gunzelman</cp:lastModifiedBy>
  <cp:lastPrinted>2021-11-10T20:18:13Z</cp:lastPrinted>
  <dcterms:created xsi:type="dcterms:W3CDTF">2001-05-22T20:47:14Z</dcterms:created>
  <dcterms:modified xsi:type="dcterms:W3CDTF">2023-09-20T17:42:00Z</dcterms:modified>
</cp:coreProperties>
</file>