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jrdavis/Desktop/JDavis_Documents/SU/Department/DEEE Leadership/GPA Calculators/"/>
    </mc:Choice>
  </mc:AlternateContent>
  <xr:revisionPtr revIDLastSave="0" documentId="13_ncr:1_{47D24F0D-4194-7C40-A1AD-059360786F0E}" xr6:coauthVersionLast="47" xr6:coauthVersionMax="47" xr10:uidLastSave="{00000000-0000-0000-0000-000000000000}"/>
  <bookViews>
    <workbookView xWindow="3100" yWindow="500" windowWidth="23840" windowHeight="18260" xr2:uid="{00000000-000D-0000-FFFF-FFFF00000000}"/>
  </bookViews>
  <sheets>
    <sheet name="Name - ECED&amp;E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8" i="1"/>
  <c r="B17" i="1"/>
  <c r="B16" i="1"/>
  <c r="B12" i="1"/>
  <c r="D31" i="1" l="1"/>
  <c r="B31" i="1"/>
  <c r="B22" i="1"/>
  <c r="B19" i="1"/>
  <c r="E31" i="1" l="1"/>
  <c r="B11" i="1"/>
  <c r="B13" i="1"/>
  <c r="B14" i="1"/>
  <c r="B15" i="1"/>
  <c r="B23" i="1"/>
  <c r="B10" i="1"/>
  <c r="D30" i="1"/>
  <c r="D29" i="1"/>
  <c r="D28" i="1"/>
  <c r="B30" i="1"/>
  <c r="B29" i="1"/>
  <c r="B28" i="1"/>
  <c r="D27" i="1"/>
  <c r="B27" i="1"/>
  <c r="D22" i="1"/>
  <c r="D21" i="1"/>
  <c r="E30" i="1" l="1"/>
  <c r="E29" i="1"/>
  <c r="E22" i="1"/>
  <c r="E28" i="1"/>
  <c r="E27" i="1"/>
  <c r="D20" i="1"/>
  <c r="D18" i="1"/>
  <c r="D44" i="1"/>
  <c r="D38" i="1"/>
  <c r="B44" i="1"/>
  <c r="B42" i="1"/>
  <c r="B37" i="1"/>
  <c r="B36" i="1"/>
  <c r="D37" i="1"/>
  <c r="B38" i="1"/>
  <c r="D10" i="1"/>
  <c r="D11" i="1"/>
  <c r="D12" i="1"/>
  <c r="E12" i="1" s="1"/>
  <c r="D13" i="1"/>
  <c r="D14" i="1"/>
  <c r="D15" i="1"/>
  <c r="D16" i="1"/>
  <c r="D17" i="1"/>
  <c r="D19" i="1"/>
  <c r="E19" i="1" s="1"/>
  <c r="D23" i="1"/>
  <c r="E23" i="1" s="1"/>
  <c r="B32" i="1"/>
  <c r="D32" i="1"/>
  <c r="B33" i="1"/>
  <c r="D33" i="1"/>
  <c r="E33" i="1" s="1"/>
  <c r="B34" i="1"/>
  <c r="D34" i="1"/>
  <c r="B35" i="1"/>
  <c r="D35" i="1"/>
  <c r="D36" i="1"/>
  <c r="B39" i="1"/>
  <c r="D39" i="1"/>
  <c r="B40" i="1"/>
  <c r="D40" i="1"/>
  <c r="B41" i="1"/>
  <c r="D41" i="1"/>
  <c r="D42" i="1"/>
  <c r="B43" i="1"/>
  <c r="D43" i="1"/>
  <c r="E37" i="1" l="1"/>
  <c r="E40" i="1"/>
  <c r="E34" i="1"/>
  <c r="E43" i="1"/>
  <c r="E38" i="1"/>
  <c r="E35" i="1"/>
  <c r="E16" i="1"/>
  <c r="E15" i="1"/>
  <c r="E20" i="1"/>
  <c r="E18" i="1"/>
  <c r="E36" i="1"/>
  <c r="E10" i="1"/>
  <c r="E42" i="1"/>
  <c r="E21" i="1"/>
  <c r="E14" i="1"/>
  <c r="E44" i="1"/>
  <c r="E17" i="1"/>
  <c r="E41" i="1"/>
  <c r="E39" i="1"/>
  <c r="E32" i="1"/>
  <c r="E13" i="1"/>
  <c r="E11" i="1"/>
  <c r="B45" i="1"/>
  <c r="B24" i="1"/>
  <c r="E24" i="1" l="1"/>
  <c r="F5" i="1" s="1"/>
  <c r="E45" i="1"/>
  <c r="F7" i="1" l="1"/>
  <c r="F6" i="1"/>
</calcChain>
</file>

<file path=xl/sharedStrings.xml><?xml version="1.0" encoding="utf-8"?>
<sst xmlns="http://schemas.openxmlformats.org/spreadsheetml/2006/main" count="94" uniqueCount="55">
  <si>
    <t>Totals for GPA calculations</t>
  </si>
  <si>
    <t>U</t>
  </si>
  <si>
    <t>ELED 422</t>
  </si>
  <si>
    <t>ELED 411</t>
  </si>
  <si>
    <t>ELED 410</t>
  </si>
  <si>
    <t>ELED 406</t>
  </si>
  <si>
    <t>ELED 405</t>
  </si>
  <si>
    <t>ELED 403</t>
  </si>
  <si>
    <t>ELED 350</t>
  </si>
  <si>
    <t>ELED 340</t>
  </si>
  <si>
    <t>ELED 330</t>
  </si>
  <si>
    <t>ELED 320</t>
  </si>
  <si>
    <t>ELED 317</t>
  </si>
  <si>
    <t>ELED 305</t>
  </si>
  <si>
    <t>ELED 302</t>
  </si>
  <si>
    <t xml:space="preserve"> PTS</t>
  </si>
  <si>
    <t>VALUE</t>
  </si>
  <si>
    <t>GRADE</t>
  </si>
  <si>
    <t>CREDIT HOURS</t>
  </si>
  <si>
    <t>Professional Courses</t>
  </si>
  <si>
    <t>ELED 202</t>
  </si>
  <si>
    <t>MATH 230</t>
  </si>
  <si>
    <t>MATH 130</t>
  </si>
  <si>
    <t>F</t>
  </si>
  <si>
    <t>D</t>
  </si>
  <si>
    <t>C</t>
  </si>
  <si>
    <t>B</t>
  </si>
  <si>
    <t>A</t>
  </si>
  <si>
    <t>Do Not Touch This</t>
  </si>
  <si>
    <t>Pre-Professional Courses</t>
  </si>
  <si>
    <t>Overall GPA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</si>
  <si>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</si>
  <si>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</si>
  <si>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t>Professional GPA</t>
  </si>
  <si>
    <t>Pre-Professional GPA</t>
  </si>
  <si>
    <t>For approved courses in the Science Areas, see the Major Checklist.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</si>
  <si>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</si>
  <si>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</si>
  <si>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Early Childhood &amp; Elementary Education GPA Calculator</t>
  </si>
  <si>
    <t>ECED 251</t>
  </si>
  <si>
    <t>ECED 352</t>
  </si>
  <si>
    <t>ECED 356</t>
  </si>
  <si>
    <t>ECED 366</t>
  </si>
  <si>
    <t>ECED 455</t>
  </si>
  <si>
    <t>EDFN 210</t>
  </si>
  <si>
    <t>GEOG or ENVR (GENE ES)</t>
  </si>
  <si>
    <t>HIST 101, 102 (GENE SC)</t>
  </si>
  <si>
    <t>HIST above 104 (GENE SC)</t>
  </si>
  <si>
    <t>MATH 150 (GENE QA)</t>
  </si>
  <si>
    <t>PSYC 250 (GENE SI)</t>
  </si>
  <si>
    <t>Literature IB (4) (from either ENGL or MDFL)</t>
  </si>
  <si>
    <t>ELED 301</t>
  </si>
  <si>
    <t>BIOL 101 (GENE HOS or STS)</t>
  </si>
  <si>
    <t>CHEM 101 or PHYS 101 (GENE HOS or STS)</t>
  </si>
  <si>
    <t>ENGL 103 (CTW)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</si>
</sst>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DDEBF7"/>
      </bottom>
      <diagonal/>
    </border>
    <border>
      <left style="medium">
        <color rgb="FFDDEBF7"/>
      </left>
      <right style="medium">
        <color rgb="FFDDEBF7"/>
      </right>
      <top/>
      <bottom style="thin">
        <color rgb="FFDDEBF7"/>
      </bottom>
      <diagonal/>
    </border>
    <border>
      <left style="medium">
        <color rgb="FFDDEBF7"/>
      </left>
      <right style="medium">
        <color rgb="FFDDEBF7"/>
      </right>
      <top style="thin">
        <color rgb="FFDDEBF7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2" borderId="0" xfId="0" applyFont="1" applyFill="1" applyAlignment="1">
      <alignment horizontal="center"/>
    </xf>
    <xf numFmtId="2" fontId="4" fillId="2" borderId="1" xfId="0" applyNumberFormat="1" applyFont="1" applyFill="1" applyBorder="1"/>
    <xf numFmtId="0" fontId="4" fillId="2" borderId="1" xfId="0" applyFont="1" applyFill="1" applyBorder="1"/>
    <xf numFmtId="0" fontId="3" fillId="2" borderId="0" xfId="0" applyFont="1" applyFill="1"/>
    <xf numFmtId="0" fontId="7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0" borderId="5" xfId="0" applyNumberFormat="1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4" fillId="0" borderId="0" xfId="0" applyFont="1"/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1" fillId="5" borderId="0" xfId="0" applyNumberFormat="1" applyFont="1" applyFill="1"/>
    <xf numFmtId="0" fontId="10" fillId="5" borderId="0" xfId="0" applyFont="1" applyFill="1"/>
    <xf numFmtId="2" fontId="8" fillId="0" borderId="0" xfId="0" applyNumberFormat="1" applyFont="1"/>
    <xf numFmtId="2" fontId="9" fillId="0" borderId="0" xfId="0" applyNumberFormat="1" applyFont="1"/>
    <xf numFmtId="2" fontId="10" fillId="5" borderId="0" xfId="0" applyNumberFormat="1" applyFont="1" applyFill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wrapText="1"/>
    </xf>
    <xf numFmtId="2" fontId="17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20" fillId="3" borderId="7" xfId="0" applyNumberFormat="1" applyFont="1" applyFill="1" applyBorder="1"/>
    <xf numFmtId="2" fontId="6" fillId="0" borderId="0" xfId="0" applyNumberFormat="1" applyFont="1"/>
    <xf numFmtId="0" fontId="6" fillId="0" borderId="0" xfId="0" applyFont="1"/>
    <xf numFmtId="0" fontId="19" fillId="0" borderId="0" xfId="0" applyFont="1"/>
    <xf numFmtId="2" fontId="22" fillId="3" borderId="2" xfId="0" applyNumberFormat="1" applyFont="1" applyFill="1" applyBorder="1"/>
    <xf numFmtId="2" fontId="20" fillId="3" borderId="2" xfId="0" applyNumberFormat="1" applyFont="1" applyFill="1" applyBorder="1" applyAlignment="1">
      <alignment horizontal="center" shrinkToFit="1"/>
    </xf>
    <xf numFmtId="0" fontId="23" fillId="0" borderId="0" xfId="0" applyFont="1"/>
    <xf numFmtId="0" fontId="24" fillId="0" borderId="0" xfId="0" applyFont="1"/>
    <xf numFmtId="0" fontId="7" fillId="6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9" fillId="4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topLeftCell="A6" zoomScale="164" workbookViewId="0">
      <selection activeCell="F13" sqref="F13"/>
    </sheetView>
  </sheetViews>
  <sheetFormatPr baseColWidth="10" defaultColWidth="8.83203125" defaultRowHeight="15" x14ac:dyDescent="0.2"/>
  <cols>
    <col min="1" max="1" width="19.1640625" style="3" customWidth="1"/>
    <col min="2" max="2" width="12" style="3" customWidth="1"/>
    <col min="3" max="3" width="11" style="3" customWidth="1"/>
    <col min="4" max="4" width="9.33203125" style="4" customWidth="1"/>
    <col min="5" max="5" width="17.6640625" style="3" bestFit="1" customWidth="1"/>
    <col min="6" max="7" width="9" style="2"/>
    <col min="8" max="8" width="19.6640625" style="1" customWidth="1"/>
    <col min="9" max="13" width="10.5" customWidth="1"/>
  </cols>
  <sheetData>
    <row r="1" spans="1:18" s="17" customFormat="1" ht="19" x14ac:dyDescent="0.2">
      <c r="A1" s="50" t="s">
        <v>38</v>
      </c>
      <c r="B1" s="50"/>
      <c r="C1" s="50"/>
      <c r="D1" s="50"/>
      <c r="E1" s="50"/>
      <c r="F1" s="50"/>
      <c r="G1" s="2"/>
      <c r="H1" s="31"/>
    </row>
    <row r="2" spans="1:18" s="17" customFormat="1" ht="18" x14ac:dyDescent="0.2">
      <c r="A2" s="51" t="s">
        <v>37</v>
      </c>
      <c r="B2" s="51"/>
      <c r="C2" s="51"/>
      <c r="D2" s="51"/>
      <c r="E2" s="51"/>
      <c r="F2" s="51"/>
      <c r="G2" s="2"/>
      <c r="H2" s="31"/>
    </row>
    <row r="3" spans="1:18" s="45" customFormat="1" ht="14" x14ac:dyDescent="0.2">
      <c r="A3" s="52" t="s">
        <v>36</v>
      </c>
      <c r="B3" s="52"/>
      <c r="C3" s="52"/>
      <c r="D3" s="52"/>
      <c r="E3" s="52"/>
      <c r="F3" s="52"/>
      <c r="G3" s="46"/>
    </row>
    <row r="4" spans="1:18" s="45" customFormat="1" ht="14" x14ac:dyDescent="0.15">
      <c r="A4" s="53" t="s">
        <v>35</v>
      </c>
      <c r="B4" s="53"/>
      <c r="C4" s="53"/>
      <c r="D4" s="53"/>
      <c r="E4" s="53"/>
      <c r="F4" s="53"/>
      <c r="G4" s="46"/>
    </row>
    <row r="5" spans="1:18" ht="16" thickBot="1" x14ac:dyDescent="0.25">
      <c r="A5" s="42"/>
      <c r="B5" s="41"/>
      <c r="C5" s="41"/>
      <c r="D5" s="40"/>
      <c r="E5" s="44" t="s">
        <v>34</v>
      </c>
      <c r="F5" s="43" t="e">
        <f>E24/B24</f>
        <v>#DIV/0!</v>
      </c>
    </row>
    <row r="6" spans="1:18" ht="17" thickTop="1" thickBot="1" x14ac:dyDescent="0.25">
      <c r="A6" s="42"/>
      <c r="B6" s="41"/>
      <c r="C6" s="41"/>
      <c r="D6" s="40"/>
      <c r="E6" s="39" t="s">
        <v>33</v>
      </c>
      <c r="F6" s="39" t="e">
        <f>E45/B45</f>
        <v>#DIV/0!</v>
      </c>
    </row>
    <row r="7" spans="1:18" ht="17" thickTop="1" thickBot="1" x14ac:dyDescent="0.25">
      <c r="A7" s="54"/>
      <c r="B7" s="56" t="s">
        <v>32</v>
      </c>
      <c r="C7" s="57" t="s">
        <v>31</v>
      </c>
      <c r="D7" s="40"/>
      <c r="E7" s="39" t="s">
        <v>30</v>
      </c>
      <c r="F7" s="39" t="e">
        <f>(E24+E45)/(B24+B45)</f>
        <v>#DIV/0!</v>
      </c>
    </row>
    <row r="8" spans="1:18" s="36" customFormat="1" ht="20.5" customHeight="1" thickTop="1" x14ac:dyDescent="0.2">
      <c r="A8" s="55"/>
      <c r="B8" s="56"/>
      <c r="C8" s="57"/>
      <c r="D8" s="38"/>
      <c r="E8" s="58"/>
      <c r="F8" s="58"/>
      <c r="H8" s="37"/>
    </row>
    <row r="9" spans="1:18" s="34" customFormat="1" ht="17" thickBot="1" x14ac:dyDescent="0.25">
      <c r="A9" s="24" t="s">
        <v>29</v>
      </c>
      <c r="B9" s="23" t="s">
        <v>18</v>
      </c>
      <c r="C9" s="22" t="s">
        <v>17</v>
      </c>
      <c r="D9" s="21" t="s">
        <v>16</v>
      </c>
      <c r="E9" s="21" t="s">
        <v>15</v>
      </c>
      <c r="F9" s="35"/>
      <c r="H9" s="1"/>
      <c r="I9"/>
      <c r="J9"/>
      <c r="K9"/>
      <c r="L9"/>
      <c r="M9"/>
      <c r="Q9" s="19" t="s">
        <v>28</v>
      </c>
      <c r="R9" s="19"/>
    </row>
    <row r="10" spans="1:18" s="34" customFormat="1" ht="16" customHeight="1" x14ac:dyDescent="0.2">
      <c r="A10" s="59" t="s">
        <v>52</v>
      </c>
      <c r="B10" s="10">
        <f>IF(C10="U",0,4)</f>
        <v>0</v>
      </c>
      <c r="C10" s="9" t="s">
        <v>1</v>
      </c>
      <c r="D10" s="12">
        <f>VLOOKUP(C10,Q14:R19, 2,)</f>
        <v>0</v>
      </c>
      <c r="E10" s="11">
        <f t="shared" ref="E10:E23" si="0">B10*D10</f>
        <v>0</v>
      </c>
      <c r="F10" s="35"/>
      <c r="G10" s="1"/>
      <c r="H10" s="1"/>
      <c r="I10"/>
      <c r="J10"/>
      <c r="K10"/>
      <c r="L10"/>
      <c r="M10"/>
      <c r="N10"/>
      <c r="Q10" s="19"/>
      <c r="R10" s="19"/>
    </row>
    <row r="11" spans="1:18" s="34" customFormat="1" ht="23" customHeight="1" x14ac:dyDescent="0.2">
      <c r="A11" s="13" t="s">
        <v>53</v>
      </c>
      <c r="B11" s="10">
        <f t="shared" ref="B11:B23" si="1">IF(C11="U",0,4)</f>
        <v>0</v>
      </c>
      <c r="C11" s="9" t="s">
        <v>1</v>
      </c>
      <c r="D11" s="12">
        <f>VLOOKUP(C11,Q14:R19, 2,)</f>
        <v>0</v>
      </c>
      <c r="E11" s="11">
        <f t="shared" si="0"/>
        <v>0</v>
      </c>
      <c r="F11" s="35"/>
      <c r="G11" s="1"/>
      <c r="H11" s="1"/>
      <c r="I11"/>
      <c r="J11"/>
      <c r="K11"/>
      <c r="L11"/>
      <c r="M11"/>
      <c r="N11"/>
      <c r="Q11" s="19"/>
      <c r="R11" s="19"/>
    </row>
    <row r="12" spans="1:18" s="34" customFormat="1" ht="16" customHeight="1" x14ac:dyDescent="0.2">
      <c r="A12" s="16" t="s">
        <v>39</v>
      </c>
      <c r="B12" s="10">
        <f>IF(C12="U",0,3)</f>
        <v>0</v>
      </c>
      <c r="C12" s="9" t="s">
        <v>1</v>
      </c>
      <c r="D12" s="12">
        <f>VLOOKUP(C12,Q14:R19, 2,)</f>
        <v>0</v>
      </c>
      <c r="E12" s="11">
        <f t="shared" si="0"/>
        <v>0</v>
      </c>
      <c r="F12" s="35"/>
      <c r="G12" s="1"/>
      <c r="H12" s="1"/>
      <c r="I12"/>
      <c r="J12"/>
      <c r="K12"/>
      <c r="L12"/>
      <c r="M12"/>
      <c r="N12"/>
      <c r="Q12" s="19"/>
      <c r="R12" s="19"/>
    </row>
    <row r="13" spans="1:18" ht="16" customHeight="1" x14ac:dyDescent="0.2">
      <c r="A13" s="16" t="s">
        <v>44</v>
      </c>
      <c r="B13" s="10">
        <f t="shared" si="1"/>
        <v>0</v>
      </c>
      <c r="C13" s="9" t="s">
        <v>1</v>
      </c>
      <c r="D13" s="12">
        <f>VLOOKUP(C13,Q14:R19, 2,)</f>
        <v>0</v>
      </c>
      <c r="E13" s="28">
        <f t="shared" si="0"/>
        <v>0</v>
      </c>
      <c r="F13" s="20"/>
      <c r="G13" s="1"/>
      <c r="Q13" s="30" t="s">
        <v>17</v>
      </c>
      <c r="R13" s="33" t="s">
        <v>16</v>
      </c>
    </row>
    <row r="14" spans="1:18" ht="16" customHeight="1" x14ac:dyDescent="0.2">
      <c r="A14" s="13" t="s">
        <v>20</v>
      </c>
      <c r="B14" s="10">
        <f t="shared" si="1"/>
        <v>0</v>
      </c>
      <c r="C14" s="9" t="s">
        <v>1</v>
      </c>
      <c r="D14" s="12">
        <f>VLOOKUP(C14,Q14:R19, 2,)</f>
        <v>0</v>
      </c>
      <c r="E14" s="11">
        <f t="shared" si="0"/>
        <v>0</v>
      </c>
      <c r="F14" s="20"/>
      <c r="G14" s="1"/>
      <c r="Q14" s="30" t="s">
        <v>27</v>
      </c>
      <c r="R14" s="29">
        <v>4</v>
      </c>
    </row>
    <row r="15" spans="1:18" ht="16" customHeight="1" x14ac:dyDescent="0.2">
      <c r="A15" s="13" t="s">
        <v>54</v>
      </c>
      <c r="B15" s="10">
        <f t="shared" si="1"/>
        <v>0</v>
      </c>
      <c r="C15" s="9" t="s">
        <v>1</v>
      </c>
      <c r="D15" s="12">
        <f>VLOOKUP(C15,Q14:R19, 2,)</f>
        <v>0</v>
      </c>
      <c r="E15" s="28">
        <f t="shared" si="0"/>
        <v>0</v>
      </c>
      <c r="F15" s="20"/>
      <c r="G15" s="1"/>
      <c r="Q15" s="30" t="s">
        <v>26</v>
      </c>
      <c r="R15" s="29">
        <v>3</v>
      </c>
    </row>
    <row r="16" spans="1:18" ht="28" customHeight="1" x14ac:dyDescent="0.2">
      <c r="A16" s="60" t="s">
        <v>50</v>
      </c>
      <c r="B16" s="10">
        <f>IF(C16="U",0,4)</f>
        <v>0</v>
      </c>
      <c r="C16" s="9" t="s">
        <v>1</v>
      </c>
      <c r="D16" s="12">
        <f>VLOOKUP(C16,Q14:R19, 2,)</f>
        <v>0</v>
      </c>
      <c r="E16" s="11">
        <f t="shared" si="0"/>
        <v>0</v>
      </c>
      <c r="G16" s="1"/>
      <c r="H16" s="32"/>
      <c r="I16" s="18"/>
      <c r="J16" s="18"/>
      <c r="K16" s="18"/>
      <c r="L16" s="18"/>
      <c r="M16" s="18"/>
      <c r="Q16" s="30" t="s">
        <v>25</v>
      </c>
      <c r="R16" s="29">
        <v>2</v>
      </c>
    </row>
    <row r="17" spans="1:18" ht="16" customHeight="1" x14ac:dyDescent="0.2">
      <c r="A17" s="13" t="s">
        <v>45</v>
      </c>
      <c r="B17" s="10">
        <f>IF(C17="U",0,4)</f>
        <v>0</v>
      </c>
      <c r="C17" s="9" t="s">
        <v>1</v>
      </c>
      <c r="D17" s="12">
        <f>VLOOKUP(C17,Q14:R19, 2,)</f>
        <v>0</v>
      </c>
      <c r="E17" s="28">
        <f t="shared" si="0"/>
        <v>0</v>
      </c>
      <c r="F17" s="20"/>
      <c r="G17" s="1"/>
      <c r="H17" s="31"/>
      <c r="I17" s="17"/>
      <c r="J17" s="17"/>
      <c r="K17" s="17"/>
      <c r="L17" s="17"/>
      <c r="M17" s="17"/>
      <c r="Q17" s="30" t="s">
        <v>24</v>
      </c>
      <c r="R17" s="29">
        <v>1</v>
      </c>
    </row>
    <row r="18" spans="1:18" ht="16" customHeight="1" x14ac:dyDescent="0.2">
      <c r="A18" s="13" t="s">
        <v>46</v>
      </c>
      <c r="B18" s="10">
        <f>IF(C18="U",0,4)</f>
        <v>0</v>
      </c>
      <c r="C18" s="9" t="s">
        <v>1</v>
      </c>
      <c r="D18" s="12">
        <f>VLOOKUP(C18,Q14:R19, 2,)</f>
        <v>0</v>
      </c>
      <c r="E18" s="28">
        <f t="shared" si="0"/>
        <v>0</v>
      </c>
      <c r="F18" s="20"/>
      <c r="G18" s="1"/>
      <c r="Q18" s="30" t="s">
        <v>23</v>
      </c>
      <c r="R18" s="29">
        <v>0</v>
      </c>
    </row>
    <row r="19" spans="1:18" ht="16" customHeight="1" x14ac:dyDescent="0.2">
      <c r="A19" s="61" t="s">
        <v>47</v>
      </c>
      <c r="B19" s="10">
        <f>IF(C19="U",0,4)</f>
        <v>0</v>
      </c>
      <c r="C19" s="9" t="s">
        <v>1</v>
      </c>
      <c r="D19" s="12">
        <f>VLOOKUP(C19,Q14:R19, 2,)</f>
        <v>0</v>
      </c>
      <c r="E19" s="28">
        <f t="shared" si="0"/>
        <v>0</v>
      </c>
      <c r="F19" s="20"/>
      <c r="G19" s="1"/>
      <c r="Q19" s="30" t="s">
        <v>1</v>
      </c>
      <c r="R19" s="29">
        <v>0</v>
      </c>
    </row>
    <row r="20" spans="1:18" ht="16" customHeight="1" x14ac:dyDescent="0.2">
      <c r="A20" s="16" t="s">
        <v>22</v>
      </c>
      <c r="B20" s="10">
        <f>IF(C20="U",0,3)</f>
        <v>0</v>
      </c>
      <c r="C20" s="9" t="s">
        <v>1</v>
      </c>
      <c r="D20" s="12">
        <f>VLOOKUP(C20,Q14:R19, 2,)</f>
        <v>0</v>
      </c>
      <c r="E20" s="28">
        <f t="shared" si="0"/>
        <v>0</v>
      </c>
      <c r="F20" s="20"/>
      <c r="G20" s="1"/>
    </row>
    <row r="21" spans="1:18" ht="16" customHeight="1" x14ac:dyDescent="0.2">
      <c r="A21" s="16" t="s">
        <v>48</v>
      </c>
      <c r="B21" s="10">
        <f>IF(C21="U",0,3)</f>
        <v>0</v>
      </c>
      <c r="C21" s="9" t="s">
        <v>1</v>
      </c>
      <c r="D21" s="12">
        <f>VLOOKUP(C21,Q14:R19,2,)</f>
        <v>0</v>
      </c>
      <c r="E21" s="11">
        <f t="shared" si="0"/>
        <v>0</v>
      </c>
      <c r="F21" s="20"/>
      <c r="G21" s="1"/>
    </row>
    <row r="22" spans="1:18" ht="16" customHeight="1" x14ac:dyDescent="0.2">
      <c r="A22" s="16" t="s">
        <v>21</v>
      </c>
      <c r="B22" s="10">
        <f>IF(C22="U",0,3)</f>
        <v>0</v>
      </c>
      <c r="C22" s="9" t="s">
        <v>1</v>
      </c>
      <c r="D22" s="12">
        <f>VLOOKUP(C22,Q14:R19,2,)</f>
        <v>0</v>
      </c>
      <c r="E22" s="11">
        <f>B22*D22</f>
        <v>0</v>
      </c>
      <c r="F22" s="20"/>
      <c r="G22" s="1"/>
    </row>
    <row r="23" spans="1:18" ht="20" customHeight="1" thickBot="1" x14ac:dyDescent="0.25">
      <c r="A23" s="62" t="s">
        <v>49</v>
      </c>
      <c r="B23" s="27">
        <f t="shared" si="1"/>
        <v>0</v>
      </c>
      <c r="C23" s="9" t="s">
        <v>1</v>
      </c>
      <c r="D23" s="12">
        <f>VLOOKUP(C23,Q14:R19, 2,)</f>
        <v>0</v>
      </c>
      <c r="E23" s="26">
        <f t="shared" si="0"/>
        <v>0</v>
      </c>
      <c r="F23" s="20"/>
      <c r="G23" s="1"/>
    </row>
    <row r="24" spans="1:18" ht="16" thickTop="1" x14ac:dyDescent="0.2">
      <c r="A24" s="8" t="s">
        <v>0</v>
      </c>
      <c r="B24" s="5">
        <f>SUM(B10:B23)</f>
        <v>0</v>
      </c>
      <c r="C24" s="7"/>
      <c r="D24" s="6"/>
      <c r="E24" s="5">
        <f>SUM(E10:E23)</f>
        <v>0</v>
      </c>
      <c r="F24" s="20"/>
      <c r="G24" s="1"/>
    </row>
    <row r="25" spans="1:18" x14ac:dyDescent="0.2">
      <c r="B25" s="25"/>
      <c r="F25" s="20"/>
      <c r="G25" s="1"/>
    </row>
    <row r="26" spans="1:18" ht="16" thickBot="1" x14ac:dyDescent="0.25">
      <c r="A26" s="24" t="s">
        <v>19</v>
      </c>
      <c r="B26" s="23" t="s">
        <v>18</v>
      </c>
      <c r="C26" s="22" t="s">
        <v>17</v>
      </c>
      <c r="D26" s="21" t="s">
        <v>16</v>
      </c>
      <c r="E26" s="21" t="s">
        <v>15</v>
      </c>
      <c r="F26" s="20"/>
      <c r="G26" s="1"/>
    </row>
    <row r="27" spans="1:18" ht="16" customHeight="1" x14ac:dyDescent="0.2">
      <c r="A27" s="41" t="s">
        <v>40</v>
      </c>
      <c r="B27" s="5">
        <f>IF(C27="U",0,4)</f>
        <v>0</v>
      </c>
      <c r="C27" s="47" t="s">
        <v>1</v>
      </c>
      <c r="D27" s="48">
        <f>VLOOKUP(C27,Q14:R19,2,)</f>
        <v>0</v>
      </c>
      <c r="E27" s="49">
        <f>B27*D27</f>
        <v>0</v>
      </c>
      <c r="F27" s="20"/>
      <c r="G27" s="1"/>
    </row>
    <row r="28" spans="1:18" ht="16" customHeight="1" x14ac:dyDescent="0.2">
      <c r="A28" s="41" t="s">
        <v>41</v>
      </c>
      <c r="B28" s="5">
        <f>IF(C28="U", 0,4)</f>
        <v>0</v>
      </c>
      <c r="C28" s="47" t="s">
        <v>1</v>
      </c>
      <c r="D28" s="48">
        <f>VLOOKUP(C28, Q14:R19,2,)</f>
        <v>0</v>
      </c>
      <c r="E28" s="49">
        <f>B28*D28</f>
        <v>0</v>
      </c>
      <c r="F28" s="20"/>
      <c r="G28" s="1"/>
    </row>
    <row r="29" spans="1:18" ht="16" customHeight="1" x14ac:dyDescent="0.2">
      <c r="A29" s="41" t="s">
        <v>42</v>
      </c>
      <c r="B29" s="5">
        <f>IF(C29="U", 0,4)</f>
        <v>0</v>
      </c>
      <c r="C29" s="47" t="s">
        <v>1</v>
      </c>
      <c r="D29" s="48">
        <f>VLOOKUP(C29, Q14:R19, 2,)</f>
        <v>0</v>
      </c>
      <c r="E29" s="49">
        <f>B29*D29</f>
        <v>0</v>
      </c>
      <c r="F29" s="20"/>
      <c r="G29" s="1"/>
    </row>
    <row r="30" spans="1:18" ht="16" customHeight="1" x14ac:dyDescent="0.2">
      <c r="A30" s="41" t="s">
        <v>43</v>
      </c>
      <c r="B30" s="5">
        <f>IF(C30="U",0,5)</f>
        <v>0</v>
      </c>
      <c r="C30" s="47" t="s">
        <v>1</v>
      </c>
      <c r="D30" s="48">
        <f>VLOOKUP(C30, Q14:R19, 2,)</f>
        <v>0</v>
      </c>
      <c r="E30" s="49">
        <f>B30*D30</f>
        <v>0</v>
      </c>
      <c r="F30" s="20"/>
      <c r="G30" s="1"/>
    </row>
    <row r="31" spans="1:18" ht="16" customHeight="1" x14ac:dyDescent="0.2">
      <c r="A31" s="41" t="s">
        <v>51</v>
      </c>
      <c r="B31" s="10">
        <f t="shared" ref="B31:B38" si="2">IF(C31="U",0,4)</f>
        <v>0</v>
      </c>
      <c r="C31" s="9" t="s">
        <v>1</v>
      </c>
      <c r="D31" s="12">
        <f>VLOOKUP(C31,Q13:R19, 2,)</f>
        <v>0</v>
      </c>
      <c r="E31" s="11">
        <f t="shared" ref="E31" si="3">B31*D31</f>
        <v>0</v>
      </c>
      <c r="F31" s="20"/>
      <c r="G31" s="1"/>
    </row>
    <row r="32" spans="1:18" ht="16" customHeight="1" x14ac:dyDescent="0.2">
      <c r="A32" s="14" t="s">
        <v>14</v>
      </c>
      <c r="B32" s="10">
        <f t="shared" si="2"/>
        <v>0</v>
      </c>
      <c r="C32" s="9" t="s">
        <v>1</v>
      </c>
      <c r="D32" s="12">
        <f>VLOOKUP(C32,Q14:R19, 2,)</f>
        <v>0</v>
      </c>
      <c r="E32" s="11">
        <f t="shared" ref="E32:E44" si="4">B32*D32</f>
        <v>0</v>
      </c>
      <c r="F32" s="20"/>
    </row>
    <row r="33" spans="1:18" ht="16" customHeight="1" x14ac:dyDescent="0.2">
      <c r="A33" s="16" t="s">
        <v>13</v>
      </c>
      <c r="B33" s="10">
        <f t="shared" si="2"/>
        <v>0</v>
      </c>
      <c r="C33" s="9" t="s">
        <v>1</v>
      </c>
      <c r="D33" s="15">
        <f>VLOOKUP(C33,Q14:R19, 2,)</f>
        <v>0</v>
      </c>
      <c r="E33" s="11">
        <f t="shared" si="4"/>
        <v>0</v>
      </c>
    </row>
    <row r="34" spans="1:18" ht="16" customHeight="1" x14ac:dyDescent="0.2">
      <c r="A34" s="16" t="s">
        <v>12</v>
      </c>
      <c r="B34" s="10">
        <f t="shared" si="2"/>
        <v>0</v>
      </c>
      <c r="C34" s="9" t="s">
        <v>1</v>
      </c>
      <c r="D34" s="12">
        <f>VLOOKUP(C34,Q14:R19, 2,)</f>
        <v>0</v>
      </c>
      <c r="E34" s="11">
        <f t="shared" si="4"/>
        <v>0</v>
      </c>
    </row>
    <row r="35" spans="1:18" ht="16" customHeight="1" x14ac:dyDescent="0.2">
      <c r="A35" s="16" t="s">
        <v>11</v>
      </c>
      <c r="B35" s="10">
        <f t="shared" si="2"/>
        <v>0</v>
      </c>
      <c r="C35" s="9" t="s">
        <v>1</v>
      </c>
      <c r="D35" s="12">
        <f>VLOOKUP(C35,Q14:R19, 2,)</f>
        <v>0</v>
      </c>
      <c r="E35" s="11">
        <f t="shared" si="4"/>
        <v>0</v>
      </c>
    </row>
    <row r="36" spans="1:18" ht="16" customHeight="1" x14ac:dyDescent="0.2">
      <c r="A36" s="16" t="s">
        <v>10</v>
      </c>
      <c r="B36" s="10">
        <f t="shared" si="2"/>
        <v>0</v>
      </c>
      <c r="C36" s="9" t="s">
        <v>1</v>
      </c>
      <c r="D36" s="15">
        <f>VLOOKUP(C36,Q14:R19, 2,)</f>
        <v>0</v>
      </c>
      <c r="E36" s="11">
        <f t="shared" si="4"/>
        <v>0</v>
      </c>
      <c r="Q36" s="18"/>
      <c r="R36" s="18"/>
    </row>
    <row r="37" spans="1:18" s="18" customFormat="1" ht="16" customHeight="1" x14ac:dyDescent="0.2">
      <c r="A37" s="16" t="s">
        <v>9</v>
      </c>
      <c r="B37" s="10">
        <f t="shared" si="2"/>
        <v>0</v>
      </c>
      <c r="C37" s="9" t="s">
        <v>1</v>
      </c>
      <c r="D37" s="15">
        <f>VLOOKUP(C37,Q14:R19, 2,)</f>
        <v>0</v>
      </c>
      <c r="E37" s="11">
        <f t="shared" si="4"/>
        <v>0</v>
      </c>
      <c r="F37" s="19"/>
      <c r="G37" s="19"/>
      <c r="H37" s="1"/>
      <c r="I37"/>
      <c r="J37"/>
      <c r="K37"/>
      <c r="L37"/>
      <c r="M37"/>
      <c r="Q37" s="17"/>
      <c r="R37" s="17"/>
    </row>
    <row r="38" spans="1:18" s="17" customFormat="1" ht="16" customHeight="1" x14ac:dyDescent="0.2">
      <c r="A38" s="16" t="s">
        <v>8</v>
      </c>
      <c r="B38" s="10">
        <f t="shared" si="2"/>
        <v>0</v>
      </c>
      <c r="C38" s="9" t="s">
        <v>1</v>
      </c>
      <c r="D38" s="12">
        <f>VLOOKUP(C38,Q14:R19, 2,)</f>
        <v>0</v>
      </c>
      <c r="E38" s="11">
        <f t="shared" si="4"/>
        <v>0</v>
      </c>
      <c r="F38" s="2"/>
      <c r="G38" s="2"/>
      <c r="H38" s="1"/>
      <c r="I38"/>
      <c r="J38"/>
      <c r="K38"/>
      <c r="L38"/>
      <c r="M38"/>
      <c r="Q38"/>
      <c r="R38"/>
    </row>
    <row r="39" spans="1:18" ht="16" customHeight="1" x14ac:dyDescent="0.2">
      <c r="A39" s="13" t="s">
        <v>7</v>
      </c>
      <c r="B39" s="10">
        <f>IF(C39="U",0,4)</f>
        <v>0</v>
      </c>
      <c r="C39" s="9" t="s">
        <v>1</v>
      </c>
      <c r="D39" s="12">
        <f>VLOOKUP(C39,Q14:R19, 2,)</f>
        <v>0</v>
      </c>
      <c r="E39" s="11">
        <f t="shared" si="4"/>
        <v>0</v>
      </c>
    </row>
    <row r="40" spans="1:18" ht="16" customHeight="1" x14ac:dyDescent="0.2">
      <c r="A40" s="16" t="s">
        <v>6</v>
      </c>
      <c r="B40" s="10">
        <f>IF(C40="U",0,4)</f>
        <v>0</v>
      </c>
      <c r="C40" s="9" t="s">
        <v>1</v>
      </c>
      <c r="D40" s="12">
        <f>VLOOKUP(C40,Q14:R19, 2,)</f>
        <v>0</v>
      </c>
      <c r="E40" s="11">
        <f t="shared" si="4"/>
        <v>0</v>
      </c>
    </row>
    <row r="41" spans="1:18" ht="16" customHeight="1" x14ac:dyDescent="0.2">
      <c r="A41" s="16" t="s">
        <v>5</v>
      </c>
      <c r="B41" s="10">
        <f>IF(C41="U",0,4)</f>
        <v>0</v>
      </c>
      <c r="C41" s="9" t="s">
        <v>1</v>
      </c>
      <c r="D41" s="15">
        <f>VLOOKUP(C41,Q14:R19, 2,)</f>
        <v>0</v>
      </c>
      <c r="E41" s="11">
        <f t="shared" si="4"/>
        <v>0</v>
      </c>
    </row>
    <row r="42" spans="1:18" ht="16" customHeight="1" x14ac:dyDescent="0.2">
      <c r="A42" s="14" t="s">
        <v>4</v>
      </c>
      <c r="B42" s="10">
        <f>IF(C42="U",0,4)</f>
        <v>0</v>
      </c>
      <c r="C42" s="9" t="s">
        <v>1</v>
      </c>
      <c r="D42" s="12">
        <f>VLOOKUP(C42,Q14:R19, 2,)</f>
        <v>0</v>
      </c>
      <c r="E42" s="11">
        <f t="shared" si="4"/>
        <v>0</v>
      </c>
    </row>
    <row r="43" spans="1:18" ht="16" customHeight="1" x14ac:dyDescent="0.2">
      <c r="A43" s="13" t="s">
        <v>3</v>
      </c>
      <c r="B43" s="10">
        <f>IF(C43="U",0,4)</f>
        <v>0</v>
      </c>
      <c r="C43" s="9" t="s">
        <v>1</v>
      </c>
      <c r="D43" s="12">
        <f>VLOOKUP(C43,Q14:R19, 2,)</f>
        <v>0</v>
      </c>
      <c r="E43" s="11">
        <f t="shared" si="4"/>
        <v>0</v>
      </c>
    </row>
    <row r="44" spans="1:18" ht="16" customHeight="1" thickBot="1" x14ac:dyDescent="0.25">
      <c r="A44" s="13" t="s">
        <v>2</v>
      </c>
      <c r="B44" s="10">
        <f>IF(C44="U",0,5)</f>
        <v>0</v>
      </c>
      <c r="C44" s="9" t="s">
        <v>1</v>
      </c>
      <c r="D44" s="12">
        <f>VLOOKUP(C44,Q14:R19, 2,)</f>
        <v>0</v>
      </c>
      <c r="E44" s="11">
        <f t="shared" si="4"/>
        <v>0</v>
      </c>
    </row>
    <row r="45" spans="1:18" ht="16" thickTop="1" x14ac:dyDescent="0.2">
      <c r="A45" s="8" t="s">
        <v>0</v>
      </c>
      <c r="B45" s="5">
        <f>SUM(B32:B44)</f>
        <v>0</v>
      </c>
      <c r="C45" s="7"/>
      <c r="D45" s="6"/>
      <c r="E45" s="5">
        <f>SUM(E32:E44)</f>
        <v>0</v>
      </c>
    </row>
    <row r="46" spans="1:18" x14ac:dyDescent="0.2">
      <c r="A46"/>
      <c r="B46"/>
      <c r="C46"/>
      <c r="D46"/>
      <c r="E46"/>
    </row>
  </sheetData>
  <protectedRanges>
    <protectedRange sqref="C31:C44" name="Professional"/>
    <protectedRange sqref="C10:C23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31:C44 C10:C23" xr:uid="{00000000-0002-0000-0000-000000000000}">
      <formula1>$Q$14:$Q$19</formula1>
    </dataValidation>
  </dataValidations>
  <pageMargins left="0.7" right="0.7" top="0.75" bottom="0.75" header="0.3" footer="0.3"/>
  <pageSetup orientation="portrait" verticalDpi="0" r:id="rId1"/>
  <ignoredErrors>
    <ignoredError sqref="B2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ED0F59-48B6-4C2C-AA61-F06CFC114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C537A-3319-4237-9970-6B5DE24434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57b993-d1f0-49c6-bc76-58c12ddf4f6f"/>
    <ds:schemaRef ds:uri="http://purl.org/dc/elements/1.1/"/>
    <ds:schemaRef ds:uri="http://schemas.microsoft.com/office/2006/metadata/properties"/>
    <ds:schemaRef ds:uri="http://schemas.microsoft.com/office/infopath/2007/PartnerControls"/>
    <ds:schemaRef ds:uri="d8763aee-ce98-4d88-b5bc-c2303645d13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B2111A-3E5B-42D1-AB54-7FDC72930F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- ECED&amp;ELED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Childhood &amp; Elementary Education GPA Calculator</dc:title>
  <dc:creator>LDHUTCHINSON@salisbury.edu</dc:creator>
  <dc:description>https://www.salisbury.edu/academic-offices/education/early-and-elementary-education/gpa-calc.aspx</dc:description>
  <cp:lastModifiedBy>Jeni Davis</cp:lastModifiedBy>
  <dcterms:created xsi:type="dcterms:W3CDTF">2019-05-29T14:31:18Z</dcterms:created>
  <dcterms:modified xsi:type="dcterms:W3CDTF">2025-02-20T21:11:50Z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</Properties>
</file>