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VSMITH\OneDrive - Salisbury University\_WEB_REQUESTS\early-and-elementary-education\"/>
    </mc:Choice>
  </mc:AlternateContent>
  <xr:revisionPtr revIDLastSave="3" documentId="8_{71264590-7E89-4954-AFA7-01F7D6E6C937}" xr6:coauthVersionLast="36" xr6:coauthVersionMax="36" xr10:uidLastSave="{E05D34AF-1D1E-4E59-BCE1-CB25C0927D81}"/>
  <bookViews>
    <workbookView xWindow="9600" yWindow="45" windowWidth="9645" windowHeight="12030" tabRatio="622" firstSheet="1" activeTab="1" xr2:uid="{00000000-000D-0000-FFFF-FFFF00000000}"/>
  </bookViews>
  <sheets>
    <sheet name="ECED" sheetId="3" state="hidden" r:id="rId1"/>
    <sheet name="ECED CHECKLISTORDER" sheetId="2" r:id="rId2"/>
  </sheets>
  <definedNames>
    <definedName name="GRADETABLE">#REF!</definedName>
  </definedNames>
  <calcPr calcId="191029"/>
</workbook>
</file>

<file path=xl/calcChain.xml><?xml version="1.0" encoding="utf-8"?>
<calcChain xmlns="http://schemas.openxmlformats.org/spreadsheetml/2006/main">
  <c r="D44" i="2" l="1"/>
  <c r="D35" i="2"/>
  <c r="D18" i="2"/>
  <c r="D20" i="2"/>
  <c r="B18" i="2" l="1"/>
  <c r="D30" i="2" l="1"/>
  <c r="B30" i="2"/>
  <c r="E30" i="2" s="1"/>
  <c r="B29" i="2"/>
  <c r="B35" i="2" l="1"/>
  <c r="B34" i="2"/>
  <c r="B45" i="2"/>
  <c r="B42" i="2"/>
  <c r="B41" i="2"/>
  <c r="B31" i="2"/>
  <c r="B32" i="2"/>
  <c r="B33" i="2"/>
  <c r="B36" i="2"/>
  <c r="B37" i="2"/>
  <c r="B38" i="2"/>
  <c r="B39" i="2"/>
  <c r="B40" i="2"/>
  <c r="B43" i="2"/>
  <c r="B44" i="2"/>
  <c r="B28" i="2"/>
  <c r="B24" i="2"/>
  <c r="B23" i="2"/>
  <c r="B19" i="2"/>
  <c r="E44" i="2" l="1"/>
  <c r="E18" i="2"/>
  <c r="E35" i="2" l="1"/>
  <c r="B20" i="2"/>
  <c r="E20" i="2" l="1"/>
  <c r="B10" i="2" l="1"/>
  <c r="D45" i="2" l="1"/>
  <c r="D43" i="2"/>
  <c r="D42" i="2"/>
  <c r="D41" i="2"/>
  <c r="D40" i="2"/>
  <c r="D39" i="2"/>
  <c r="D38" i="2"/>
  <c r="D37" i="2"/>
  <c r="D36" i="2"/>
  <c r="D34" i="2"/>
  <c r="D33" i="2"/>
  <c r="D32" i="2"/>
  <c r="D31" i="2"/>
  <c r="D29" i="2"/>
  <c r="D28" i="2"/>
  <c r="D24" i="2"/>
  <c r="D23" i="2"/>
  <c r="D22" i="2"/>
  <c r="D21" i="2"/>
  <c r="D19" i="2"/>
  <c r="D17" i="2"/>
  <c r="D16" i="2"/>
  <c r="D15" i="2"/>
  <c r="D14" i="2"/>
  <c r="D13" i="2"/>
  <c r="D12" i="2"/>
  <c r="D11" i="2"/>
  <c r="D10" i="2"/>
  <c r="D41" i="3"/>
  <c r="D40" i="3"/>
  <c r="D39" i="3"/>
  <c r="D38" i="3"/>
  <c r="D37" i="3"/>
  <c r="D36" i="3"/>
  <c r="D35" i="3"/>
  <c r="D34" i="3"/>
  <c r="E34" i="3" s="1"/>
  <c r="D33" i="3"/>
  <c r="D32" i="3"/>
  <c r="D31" i="3"/>
  <c r="D30" i="3"/>
  <c r="D29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B30" i="3"/>
  <c r="B31" i="3"/>
  <c r="B32" i="3"/>
  <c r="B33" i="3"/>
  <c r="B35" i="3"/>
  <c r="B36" i="3"/>
  <c r="B37" i="3"/>
  <c r="B38" i="3"/>
  <c r="B39" i="3"/>
  <c r="B40" i="3"/>
  <c r="B41" i="3"/>
  <c r="B29" i="3"/>
  <c r="B25" i="3"/>
  <c r="B22" i="3"/>
  <c r="B23" i="3"/>
  <c r="B24" i="3"/>
  <c r="B21" i="3"/>
  <c r="B19" i="3"/>
  <c r="B20" i="3"/>
  <c r="B18" i="3"/>
  <c r="B15" i="3"/>
  <c r="B16" i="3"/>
  <c r="B17" i="3"/>
  <c r="B14" i="3"/>
  <c r="B13" i="3"/>
  <c r="B12" i="3"/>
  <c r="B11" i="3"/>
  <c r="B10" i="3"/>
  <c r="E20" i="3" l="1"/>
  <c r="E24" i="3"/>
  <c r="E35" i="3"/>
  <c r="E39" i="3"/>
  <c r="E32" i="3"/>
  <c r="E16" i="3"/>
  <c r="E25" i="3"/>
  <c r="E36" i="3"/>
  <c r="E11" i="3"/>
  <c r="E15" i="3"/>
  <c r="E19" i="3"/>
  <c r="E23" i="3"/>
  <c r="E30" i="3"/>
  <c r="E38" i="3"/>
  <c r="E12" i="3"/>
  <c r="E31" i="3"/>
  <c r="E21" i="3"/>
  <c r="E40" i="3"/>
  <c r="E10" i="3"/>
  <c r="E18" i="3"/>
  <c r="E22" i="3"/>
  <c r="E29" i="3"/>
  <c r="E37" i="3"/>
  <c r="E41" i="3"/>
  <c r="B42" i="3"/>
  <c r="E14" i="3"/>
  <c r="E33" i="3"/>
  <c r="E13" i="3"/>
  <c r="E17" i="3"/>
  <c r="B26" i="3"/>
  <c r="E39" i="2"/>
  <c r="E38" i="2"/>
  <c r="E32" i="2"/>
  <c r="E31" i="2"/>
  <c r="E29" i="2"/>
  <c r="E26" i="3" l="1"/>
  <c r="E28" i="2"/>
  <c r="B46" i="2"/>
  <c r="E42" i="3"/>
  <c r="F6" i="3" s="1"/>
  <c r="F5" i="3"/>
  <c r="E40" i="2"/>
  <c r="E41" i="2"/>
  <c r="E42" i="2"/>
  <c r="E33" i="2"/>
  <c r="E34" i="2"/>
  <c r="E36" i="2"/>
  <c r="E37" i="2"/>
  <c r="E43" i="2"/>
  <c r="B22" i="2"/>
  <c r="E22" i="2" s="1"/>
  <c r="B21" i="2"/>
  <c r="B17" i="2"/>
  <c r="E17" i="2" s="1"/>
  <c r="B16" i="2"/>
  <c r="B15" i="2"/>
  <c r="E15" i="2" s="1"/>
  <c r="B14" i="2"/>
  <c r="B13" i="2"/>
  <c r="B12" i="2"/>
  <c r="B11" i="2"/>
  <c r="E21" i="2" l="1"/>
  <c r="B25" i="2"/>
  <c r="F7" i="3"/>
  <c r="E19" i="2"/>
  <c r="E10" i="2"/>
  <c r="E14" i="2"/>
  <c r="E23" i="2"/>
  <c r="E11" i="2"/>
  <c r="E12" i="2"/>
  <c r="E13" i="2"/>
  <c r="E16" i="2"/>
  <c r="E24" i="2"/>
  <c r="E25" i="2" l="1"/>
  <c r="E45" i="2"/>
  <c r="E46" i="2" s="1"/>
  <c r="F7" i="2" l="1"/>
  <c r="F6" i="2"/>
  <c r="F5" i="2"/>
</calcChain>
</file>

<file path=xl/sharedStrings.xml><?xml version="1.0" encoding="utf-8"?>
<sst xmlns="http://schemas.openxmlformats.org/spreadsheetml/2006/main" count="191" uniqueCount="85">
  <si>
    <t>GRADE</t>
  </si>
  <si>
    <t>VALUE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</si>
  <si>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</si>
  <si>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</si>
  <si>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</si>
  <si>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</si>
  <si>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</si>
  <si>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</si>
  <si>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</si>
  <si>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</si>
  <si>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</si>
  <si>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D-</t>
  </si>
  <si>
    <t>F</t>
  </si>
  <si>
    <t>D</t>
  </si>
  <si>
    <t>U</t>
  </si>
  <si>
    <t>Do Not Touch This</t>
  </si>
  <si>
    <t>GEOG 104</t>
  </si>
  <si>
    <t>MATH 230</t>
  </si>
  <si>
    <t>PSYC 320</t>
  </si>
  <si>
    <t>PHEC 106</t>
  </si>
  <si>
    <t>BIOL 101</t>
  </si>
  <si>
    <t>HUMANITIES elective</t>
  </si>
  <si>
    <t>ENGL 103</t>
  </si>
  <si>
    <t>MATH 130</t>
  </si>
  <si>
    <t>HIST elective</t>
  </si>
  <si>
    <t>SOCIAL SCIENCE elective</t>
  </si>
  <si>
    <t>Totals for GPA calculations</t>
  </si>
  <si>
    <t>Enter the Letter Grade Here *(U=Unmet)</t>
  </si>
  <si>
    <r>
      <t xml:space="preserve">Enter Credits Here For </t>
    </r>
    <r>
      <rPr>
        <b/>
        <u/>
        <sz val="8"/>
        <color theme="1"/>
        <rFont val="Calibri"/>
        <family val="2"/>
        <scheme val="minor"/>
      </rPr>
      <t>Completed</t>
    </r>
    <r>
      <rPr>
        <b/>
        <sz val="8"/>
        <color theme="1"/>
        <rFont val="Calibri"/>
        <family val="2"/>
        <scheme val="minor"/>
      </rPr>
      <t xml:space="preserve"> Courses</t>
    </r>
  </si>
  <si>
    <r>
      <t xml:space="preserve">CHEM 101 </t>
    </r>
    <r>
      <rPr>
        <b/>
        <u/>
        <sz val="8"/>
        <rFont val="Calibri"/>
        <family val="2"/>
        <scheme val="minor"/>
      </rPr>
      <t>OR</t>
    </r>
    <r>
      <rPr>
        <sz val="8"/>
        <rFont val="Calibri"/>
        <family val="2"/>
        <scheme val="minor"/>
      </rPr>
      <t xml:space="preserve"> PHYS 101</t>
    </r>
  </si>
  <si>
    <r>
      <t xml:space="preserve">HIST 101, 102 </t>
    </r>
    <r>
      <rPr>
        <b/>
        <u/>
        <sz val="8"/>
        <rFont val="Calibri"/>
        <family val="2"/>
        <scheme val="minor"/>
      </rPr>
      <t>OR</t>
    </r>
    <r>
      <rPr>
        <sz val="8"/>
        <rFont val="Calibri"/>
        <family val="2"/>
        <scheme val="minor"/>
      </rPr>
      <t xml:space="preserve"> 103</t>
    </r>
  </si>
  <si>
    <t>CREDIT HOURS</t>
  </si>
  <si>
    <t xml:space="preserve"> PTS</t>
  </si>
  <si>
    <t>ENG LIT elective</t>
  </si>
  <si>
    <t>ECED 320</t>
  </si>
  <si>
    <t>ECED 324</t>
  </si>
  <si>
    <t>ECED 325</t>
  </si>
  <si>
    <t>ECED 421</t>
  </si>
  <si>
    <t>ECED 422</t>
  </si>
  <si>
    <t>Pre-Professional GPA</t>
  </si>
  <si>
    <t>Professional GPA</t>
  </si>
  <si>
    <t>Overall GPA</t>
  </si>
  <si>
    <t>Professional Courses</t>
  </si>
  <si>
    <t>Pre-Professional Courses</t>
  </si>
  <si>
    <t>ELED 309</t>
  </si>
  <si>
    <t>ELED 310</t>
  </si>
  <si>
    <t>ELED 316</t>
  </si>
  <si>
    <t>ELED 408</t>
  </si>
  <si>
    <t>ELED 427</t>
  </si>
  <si>
    <t>Early Childhood Education GPA Calculator</t>
  </si>
  <si>
    <t>MATH 150</t>
  </si>
  <si>
    <t xml:space="preserve">ECED 215 </t>
  </si>
  <si>
    <t xml:space="preserve">ELED 304 </t>
  </si>
  <si>
    <t>ELED  318</t>
  </si>
  <si>
    <t>ELED 416 (Optional)</t>
  </si>
  <si>
    <t>ELED 415</t>
  </si>
  <si>
    <r>
      <t>*</t>
    </r>
    <r>
      <rPr>
        <b/>
        <i/>
        <u val="double"/>
        <sz val="10"/>
        <color theme="5" tint="-0.249977111117893"/>
        <rFont val="Calibri"/>
        <family val="2"/>
        <scheme val="minor"/>
      </rPr>
      <t>NOTE</t>
    </r>
    <r>
      <rPr>
        <b/>
        <i/>
        <sz val="10"/>
        <color theme="5" tint="-0.249977111117893"/>
        <rFont val="Calibri"/>
        <family val="2"/>
        <scheme val="minor"/>
      </rPr>
      <t>:  LEAVE "U" IF REQUIRED COURSE HAS NOT BEEN COMPLETED</t>
    </r>
  </si>
  <si>
    <r>
      <t xml:space="preserve">SELECT </t>
    </r>
    <r>
      <rPr>
        <b/>
        <u/>
        <sz val="10"/>
        <color theme="5" tint="-0.249977111117893"/>
        <rFont val="Calibri"/>
        <family val="2"/>
        <scheme val="minor"/>
      </rPr>
      <t>LETTER GRADE</t>
    </r>
    <r>
      <rPr>
        <b/>
        <sz val="10"/>
        <color theme="5" tint="-0.249977111117893"/>
        <rFont val="Calibri"/>
        <family val="2"/>
        <scheme val="minor"/>
      </rPr>
      <t xml:space="preserve"> FROM LIST IN HIGHLIGHTED COLUMN </t>
    </r>
  </si>
  <si>
    <t>DO NOT TOUCH AREA</t>
  </si>
  <si>
    <t>A+</t>
  </si>
  <si>
    <t>For approved courses in the Science Areas, see the Major Checklist.</t>
  </si>
  <si>
    <t>ELED 201</t>
  </si>
  <si>
    <t>ELED 202</t>
  </si>
  <si>
    <t>ECED 352</t>
  </si>
  <si>
    <t>ELED 305</t>
  </si>
  <si>
    <t>ELED 317</t>
  </si>
  <si>
    <t>ELED 397</t>
  </si>
  <si>
    <t>ECED 356</t>
  </si>
  <si>
    <t>ELED 302</t>
  </si>
  <si>
    <t>ELED 320</t>
  </si>
  <si>
    <t>ELED 350</t>
  </si>
  <si>
    <t>ELED 398</t>
  </si>
  <si>
    <t>ECED 451</t>
  </si>
  <si>
    <t>ECED 452</t>
  </si>
  <si>
    <t>ECED 453</t>
  </si>
  <si>
    <t>ELED 410</t>
  </si>
  <si>
    <t>ELED 499</t>
  </si>
  <si>
    <t>ECED 455</t>
  </si>
  <si>
    <t>ECED 456</t>
  </si>
  <si>
    <t>ELED 411</t>
  </si>
  <si>
    <t>ECED 251</t>
  </si>
  <si>
    <t>ECED 366</t>
  </si>
  <si>
    <t>CHEM/PHSY 101</t>
  </si>
  <si>
    <t>u</t>
  </si>
  <si>
    <t>PSYC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</si>
</sst>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0"/>
      <color theme="0"/>
      <name val="Arial"/>
      <family val="2"/>
    </font>
    <font>
      <b/>
      <i/>
      <sz val="10"/>
      <color theme="5"/>
      <name val="Arial"/>
      <family val="2"/>
    </font>
    <font>
      <b/>
      <sz val="10"/>
      <color theme="5" tint="-0.249977111117893"/>
      <name val="Calibri"/>
      <family val="2"/>
      <scheme val="minor"/>
    </font>
    <font>
      <b/>
      <u/>
      <sz val="10"/>
      <color theme="5" tint="-0.249977111117893"/>
      <name val="Calibri"/>
      <family val="2"/>
      <scheme val="minor"/>
    </font>
    <font>
      <b/>
      <i/>
      <sz val="10"/>
      <color theme="5" tint="-0.249977111117893"/>
      <name val="Calibri"/>
      <family val="2"/>
      <scheme val="minor"/>
    </font>
    <font>
      <b/>
      <i/>
      <u val="double"/>
      <sz val="10"/>
      <color theme="5" tint="-0.249977111117893"/>
      <name val="Calibri"/>
      <family val="2"/>
      <scheme val="minor"/>
    </font>
    <font>
      <b/>
      <sz val="8"/>
      <color indexed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8"/>
      <color theme="5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u/>
      <sz val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i/>
      <sz val="14"/>
      <color theme="0" tint="-4.9989318521683403E-2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A6B"/>
        <bgColor indexed="64"/>
      </patternFill>
    </fill>
    <fill>
      <patternFill patternType="solid">
        <fgColor theme="5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medium">
        <color theme="1" tint="0.49998474074526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 style="thin">
        <color theme="4" tint="0.79998168889431442"/>
      </bottom>
      <diagonal/>
    </border>
    <border>
      <left style="medium">
        <color theme="1" tint="0.499984740745262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 style="double">
        <color indexed="64"/>
      </bottom>
      <diagonal/>
    </border>
    <border>
      <left style="medium">
        <color theme="4" tint="0.79998168889431442"/>
      </left>
      <right style="medium">
        <color theme="4" tint="0.79998168889431442"/>
      </right>
      <top style="thin">
        <color theme="4" tint="0.79998168889431442"/>
      </top>
      <bottom style="double">
        <color indexed="64"/>
      </bottom>
      <diagonal/>
    </border>
    <border>
      <left style="medium">
        <color theme="4" tint="0.79998168889431442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121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0" fontId="4" fillId="0" borderId="0" xfId="0" applyFont="1"/>
    <xf numFmtId="2" fontId="4" fillId="0" borderId="0" xfId="0" applyNumberFormat="1" applyFont="1"/>
    <xf numFmtId="0" fontId="5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0" fontId="3" fillId="0" borderId="0" xfId="0" applyFont="1"/>
    <xf numFmtId="2" fontId="3" fillId="0" borderId="0" xfId="0" applyNumberFormat="1" applyFont="1"/>
    <xf numFmtId="0" fontId="6" fillId="0" borderId="0" xfId="0" applyFont="1"/>
    <xf numFmtId="0" fontId="8" fillId="0" borderId="0" xfId="0" applyFont="1"/>
    <xf numFmtId="0" fontId="7" fillId="0" borderId="0" xfId="0" applyFont="1"/>
    <xf numFmtId="2" fontId="8" fillId="0" borderId="0" xfId="0" applyNumberFormat="1" applyFont="1"/>
    <xf numFmtId="0" fontId="9" fillId="0" borderId="0" xfId="0" applyFont="1" applyFill="1" applyAlignment="1"/>
    <xf numFmtId="0" fontId="10" fillId="0" borderId="0" xfId="0" applyFont="1" applyAlignment="1"/>
    <xf numFmtId="0" fontId="15" fillId="0" borderId="0" xfId="0" applyFont="1"/>
    <xf numFmtId="0" fontId="16" fillId="0" borderId="0" xfId="0" applyFont="1"/>
    <xf numFmtId="2" fontId="16" fillId="0" borderId="0" xfId="0" applyNumberFormat="1" applyFont="1"/>
    <xf numFmtId="0" fontId="17" fillId="0" borderId="0" xfId="0" applyFont="1"/>
    <xf numFmtId="2" fontId="18" fillId="0" borderId="0" xfId="0" applyNumberFormat="1" applyFont="1" applyAlignment="1">
      <alignment horizontal="center" wrapText="1"/>
    </xf>
    <xf numFmtId="0" fontId="22" fillId="0" borderId="0" xfId="0" applyFont="1"/>
    <xf numFmtId="0" fontId="17" fillId="0" borderId="0" xfId="0" applyFont="1" applyBorder="1"/>
    <xf numFmtId="0" fontId="25" fillId="3" borderId="0" xfId="0" applyFont="1" applyFill="1" applyBorder="1"/>
    <xf numFmtId="2" fontId="28" fillId="4" borderId="1" xfId="0" applyNumberFormat="1" applyFont="1" applyFill="1" applyBorder="1"/>
    <xf numFmtId="0" fontId="23" fillId="3" borderId="0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5" fillId="3" borderId="0" xfId="0" applyFont="1" applyFill="1" applyBorder="1" applyAlignment="1">
      <alignment horizontal="center"/>
    </xf>
    <xf numFmtId="2" fontId="16" fillId="0" borderId="0" xfId="0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2" fontId="27" fillId="4" borderId="7" xfId="0" applyNumberFormat="1" applyFont="1" applyFill="1" applyBorder="1" applyAlignment="1"/>
    <xf numFmtId="0" fontId="31" fillId="5" borderId="8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2" fontId="18" fillId="0" borderId="8" xfId="0" applyNumberFormat="1" applyFont="1" applyBorder="1" applyAlignment="1">
      <alignment horizontal="center"/>
    </xf>
    <xf numFmtId="2" fontId="27" fillId="4" borderId="1" xfId="0" applyNumberFormat="1" applyFont="1" applyFill="1" applyBorder="1" applyAlignment="1">
      <alignment horizontal="center" shrinkToFit="1"/>
    </xf>
    <xf numFmtId="0" fontId="16" fillId="0" borderId="11" xfId="0" applyFont="1" applyBorder="1" applyAlignment="1">
      <alignment vertical="center" wrapText="1"/>
    </xf>
    <xf numFmtId="2" fontId="16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3" fillId="3" borderId="0" xfId="0" applyFont="1" applyFill="1" applyBorder="1" applyAlignment="1" applyProtection="1">
      <alignment horizontal="center" vertical="center"/>
    </xf>
    <xf numFmtId="0" fontId="23" fillId="3" borderId="1" xfId="0" applyFont="1" applyFill="1" applyBorder="1" applyAlignment="1" applyProtection="1">
      <alignment horizontal="center" vertical="center"/>
    </xf>
    <xf numFmtId="0" fontId="26" fillId="3" borderId="6" xfId="0" applyFont="1" applyFill="1" applyBorder="1" applyAlignment="1"/>
    <xf numFmtId="2" fontId="26" fillId="3" borderId="6" xfId="0" applyNumberFormat="1" applyFont="1" applyFill="1" applyBorder="1" applyAlignment="1"/>
    <xf numFmtId="2" fontId="16" fillId="0" borderId="0" xfId="0" applyNumberFormat="1" applyFont="1" applyBorder="1" applyAlignment="1">
      <alignment horizontal="center" vertical="center"/>
    </xf>
    <xf numFmtId="0" fontId="0" fillId="0" borderId="0" xfId="0"/>
    <xf numFmtId="0" fontId="25" fillId="3" borderId="0" xfId="0" applyFont="1" applyFill="1" applyBorder="1"/>
    <xf numFmtId="0" fontId="25" fillId="3" borderId="0" xfId="0" applyFont="1" applyFill="1" applyBorder="1" applyAlignment="1">
      <alignment horizontal="center"/>
    </xf>
    <xf numFmtId="0" fontId="23" fillId="3" borderId="13" xfId="0" applyFont="1" applyFill="1" applyBorder="1" applyAlignment="1">
      <alignment horizontal="center" vertical="center"/>
    </xf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0" fontId="4" fillId="0" borderId="0" xfId="0" applyFont="1"/>
    <xf numFmtId="2" fontId="4" fillId="0" borderId="0" xfId="0" applyNumberFormat="1" applyFont="1"/>
    <xf numFmtId="0" fontId="5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0" fontId="3" fillId="0" borderId="0" xfId="0" applyFont="1"/>
    <xf numFmtId="2" fontId="3" fillId="0" borderId="0" xfId="0" applyNumberFormat="1" applyFont="1"/>
    <xf numFmtId="0" fontId="6" fillId="0" borderId="0" xfId="0" applyFont="1"/>
    <xf numFmtId="0" fontId="1" fillId="2" borderId="0" xfId="0" applyFont="1" applyFill="1"/>
    <xf numFmtId="2" fontId="1" fillId="2" borderId="0" xfId="0" applyNumberFormat="1" applyFont="1" applyFill="1"/>
    <xf numFmtId="2" fontId="6" fillId="2" borderId="0" xfId="0" applyNumberFormat="1" applyFont="1" applyFill="1"/>
    <xf numFmtId="0" fontId="7" fillId="0" borderId="0" xfId="0" applyFont="1"/>
    <xf numFmtId="0" fontId="9" fillId="0" borderId="0" xfId="0" applyFont="1" applyFill="1" applyAlignment="1"/>
    <xf numFmtId="0" fontId="10" fillId="0" borderId="0" xfId="0" applyFont="1" applyAlignment="1"/>
    <xf numFmtId="0" fontId="15" fillId="0" borderId="0" xfId="0" applyFont="1"/>
    <xf numFmtId="0" fontId="16" fillId="0" borderId="0" xfId="0" applyFont="1"/>
    <xf numFmtId="2" fontId="16" fillId="0" borderId="0" xfId="0" applyNumberFormat="1" applyFont="1"/>
    <xf numFmtId="0" fontId="17" fillId="0" borderId="0" xfId="0" applyFont="1"/>
    <xf numFmtId="2" fontId="18" fillId="0" borderId="0" xfId="0" applyNumberFormat="1" applyFont="1" applyAlignment="1">
      <alignment horizontal="center" wrapText="1"/>
    </xf>
    <xf numFmtId="0" fontId="22" fillId="0" borderId="0" xfId="0" applyFont="1"/>
    <xf numFmtId="0" fontId="17" fillId="0" borderId="0" xfId="0" applyFont="1" applyBorder="1"/>
    <xf numFmtId="0" fontId="25" fillId="3" borderId="0" xfId="0" applyFont="1" applyFill="1" applyBorder="1"/>
    <xf numFmtId="2" fontId="28" fillId="4" borderId="1" xfId="0" applyNumberFormat="1" applyFont="1" applyFill="1" applyBorder="1"/>
    <xf numFmtId="0" fontId="16" fillId="0" borderId="0" xfId="0" applyFont="1" applyBorder="1" applyAlignment="1">
      <alignment vertical="center" wrapText="1"/>
    </xf>
    <xf numFmtId="0" fontId="23" fillId="3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23" fillId="3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23" fillId="0" borderId="0" xfId="0" applyFont="1" applyBorder="1" applyAlignment="1">
      <alignment horizontal="center" vertical="center"/>
    </xf>
    <xf numFmtId="0" fontId="25" fillId="3" borderId="0" xfId="0" applyFont="1" applyFill="1" applyBorder="1" applyAlignment="1">
      <alignment horizontal="center"/>
    </xf>
    <xf numFmtId="2" fontId="16" fillId="0" borderId="0" xfId="0" applyNumberFormat="1" applyFont="1" applyBorder="1" applyAlignment="1">
      <alignment horizontal="center" vertical="center"/>
    </xf>
    <xf numFmtId="0" fontId="30" fillId="0" borderId="0" xfId="0" applyFont="1"/>
    <xf numFmtId="0" fontId="30" fillId="0" borderId="2" xfId="0" applyFont="1" applyFill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2" fontId="27" fillId="4" borderId="7" xfId="0" applyNumberFormat="1" applyFont="1" applyFill="1" applyBorder="1" applyAlignment="1"/>
    <xf numFmtId="0" fontId="16" fillId="0" borderId="3" xfId="0" applyFont="1" applyBorder="1" applyAlignment="1">
      <alignment vertical="center" wrapText="1"/>
    </xf>
    <xf numFmtId="0" fontId="31" fillId="5" borderId="8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2" fontId="18" fillId="0" borderId="8" xfId="0" applyNumberFormat="1" applyFont="1" applyBorder="1" applyAlignment="1">
      <alignment horizontal="center"/>
    </xf>
    <xf numFmtId="0" fontId="16" fillId="0" borderId="2" xfId="0" applyFont="1" applyFill="1" applyBorder="1" applyAlignment="1">
      <alignment vertical="center" wrapText="1"/>
    </xf>
    <xf numFmtId="2" fontId="27" fillId="4" borderId="1" xfId="0" applyNumberFormat="1" applyFont="1" applyFill="1" applyBorder="1" applyAlignment="1">
      <alignment horizontal="center" shrinkToFit="1"/>
    </xf>
    <xf numFmtId="0" fontId="30" fillId="0" borderId="9" xfId="0" applyFont="1" applyFill="1" applyBorder="1" applyAlignment="1">
      <alignment vertical="center" wrapText="1"/>
    </xf>
    <xf numFmtId="0" fontId="30" fillId="0" borderId="2" xfId="0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0" fontId="23" fillId="3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30" fillId="0" borderId="12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9" fillId="5" borderId="0" xfId="0" applyFont="1" applyFill="1" applyAlignment="1">
      <alignment horizontal="center" vertical="center"/>
    </xf>
    <xf numFmtId="0" fontId="21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3" xfId="0" applyFont="1" applyBorder="1" applyAlignment="1">
      <alignment horizontal="center"/>
    </xf>
    <xf numFmtId="0" fontId="18" fillId="3" borderId="0" xfId="0" applyFont="1" applyFill="1" applyAlignment="1">
      <alignment horizontal="center" wrapText="1"/>
    </xf>
    <xf numFmtId="0" fontId="20" fillId="4" borderId="0" xfId="0" applyFont="1" applyFill="1" applyAlignment="1">
      <alignment horizontal="center" wrapText="1"/>
    </xf>
    <xf numFmtId="0" fontId="26" fillId="3" borderId="0" xfId="0" applyFont="1" applyFill="1" applyBorder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DA6B"/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workbookViewId="0">
      <selection activeCell="B10" sqref="B10"/>
    </sheetView>
  </sheetViews>
  <sheetFormatPr defaultRowHeight="12.75" x14ac:dyDescent="0.2"/>
  <cols>
    <col min="1" max="1" width="19.140625" bestFit="1" customWidth="1"/>
    <col min="2" max="2" width="14.42578125" customWidth="1"/>
    <col min="3" max="3" width="11.7109375" customWidth="1"/>
    <col min="4" max="4" width="11.42578125" customWidth="1"/>
    <col min="5" max="5" width="17.7109375" bestFit="1" customWidth="1"/>
    <col min="6" max="6" width="10.85546875" customWidth="1"/>
  </cols>
  <sheetData>
    <row r="1" spans="1:18" ht="18.75" x14ac:dyDescent="0.25">
      <c r="A1" s="111" t="s">
        <v>49</v>
      </c>
      <c r="B1" s="111"/>
      <c r="C1" s="111"/>
      <c r="D1" s="111"/>
      <c r="E1" s="111"/>
      <c r="F1" s="111"/>
      <c r="G1" s="62"/>
      <c r="H1" s="57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18" x14ac:dyDescent="0.25">
      <c r="A2" s="118" t="s">
        <v>57</v>
      </c>
      <c r="B2" s="118"/>
      <c r="C2" s="118"/>
      <c r="D2" s="118"/>
      <c r="E2" s="118"/>
      <c r="F2" s="118"/>
      <c r="G2" s="62"/>
      <c r="H2" s="57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12.75" customHeight="1" x14ac:dyDescent="0.2">
      <c r="A3" s="119" t="s">
        <v>56</v>
      </c>
      <c r="B3" s="119"/>
      <c r="C3" s="119"/>
      <c r="D3" s="119"/>
      <c r="E3" s="119"/>
      <c r="F3" s="119"/>
      <c r="G3" s="68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18" ht="12.75" customHeight="1" x14ac:dyDescent="0.2">
      <c r="A4" s="120"/>
      <c r="B4" s="120"/>
      <c r="C4" s="120"/>
      <c r="D4" s="120"/>
      <c r="E4" s="120"/>
      <c r="F4" s="120"/>
      <c r="G4" s="68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</row>
    <row r="5" spans="1:18" ht="15.75" thickBot="1" x14ac:dyDescent="0.3">
      <c r="A5" s="69"/>
      <c r="B5" s="70"/>
      <c r="C5" s="70"/>
      <c r="D5" s="71"/>
      <c r="E5" s="99" t="s">
        <v>39</v>
      </c>
      <c r="F5" s="77" t="e">
        <f>E26/B26</f>
        <v>#DIV/0!</v>
      </c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14.25" thickTop="1" thickBot="1" x14ac:dyDescent="0.25">
      <c r="A6" s="69"/>
      <c r="B6" s="70"/>
      <c r="C6" s="70"/>
      <c r="D6" s="71"/>
      <c r="E6" s="92" t="s">
        <v>40</v>
      </c>
      <c r="F6" s="92" t="e">
        <f>E42/B42</f>
        <v>#DIV/0!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8" ht="14.25" customHeight="1" thickTop="1" thickBot="1" x14ac:dyDescent="0.25">
      <c r="A7" s="113"/>
      <c r="B7" s="115" t="s">
        <v>28</v>
      </c>
      <c r="C7" s="116" t="s">
        <v>27</v>
      </c>
      <c r="D7" s="71"/>
      <c r="E7" s="92" t="s">
        <v>41</v>
      </c>
      <c r="F7" s="92" t="e">
        <f>(F5+F6)/2</f>
        <v>#DIV/0!</v>
      </c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8" spans="1:18" ht="20.25" customHeight="1" thickTop="1" x14ac:dyDescent="0.2">
      <c r="A8" s="114"/>
      <c r="B8" s="115"/>
      <c r="C8" s="116"/>
      <c r="D8" s="73"/>
      <c r="E8" s="112"/>
      <c r="F8" s="112"/>
      <c r="G8" s="58"/>
      <c r="H8" s="59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18" ht="16.5" thickBot="1" x14ac:dyDescent="0.3">
      <c r="A9" s="94" t="s">
        <v>43</v>
      </c>
      <c r="B9" s="95" t="s">
        <v>31</v>
      </c>
      <c r="C9" s="96" t="s">
        <v>0</v>
      </c>
      <c r="D9" s="97" t="s">
        <v>1</v>
      </c>
      <c r="E9" s="97" t="s">
        <v>32</v>
      </c>
      <c r="F9" s="74"/>
      <c r="G9" s="55"/>
      <c r="H9" s="54"/>
      <c r="I9" s="52"/>
      <c r="J9" s="52"/>
      <c r="K9" s="52"/>
      <c r="L9" s="52"/>
      <c r="M9" s="52"/>
      <c r="N9" s="55"/>
      <c r="O9" s="55"/>
      <c r="P9" s="55"/>
      <c r="Q9" s="53" t="s">
        <v>15</v>
      </c>
      <c r="R9" s="53"/>
    </row>
    <row r="10" spans="1:18" ht="15.75" x14ac:dyDescent="0.25">
      <c r="A10" s="93" t="s">
        <v>20</v>
      </c>
      <c r="B10" s="79">
        <f>IF(C10="U",0,4)</f>
        <v>0</v>
      </c>
      <c r="C10" s="80" t="s">
        <v>14</v>
      </c>
      <c r="D10" s="87">
        <f>VLOOKUP(C10,Q14:R27, 2,)</f>
        <v>0</v>
      </c>
      <c r="E10" s="85">
        <f>D10*B10</f>
        <v>0</v>
      </c>
      <c r="F10" s="74"/>
      <c r="G10" s="54"/>
      <c r="H10" s="54"/>
      <c r="I10" s="52"/>
      <c r="J10" s="52"/>
      <c r="K10" s="52"/>
      <c r="L10" s="52"/>
      <c r="M10" s="52"/>
      <c r="N10" s="52"/>
      <c r="O10" s="55"/>
      <c r="P10" s="55"/>
      <c r="Q10" s="53"/>
      <c r="R10" s="53"/>
    </row>
    <row r="11" spans="1:18" ht="15.75" x14ac:dyDescent="0.25">
      <c r="A11" s="78" t="s">
        <v>29</v>
      </c>
      <c r="B11" s="82">
        <f>IF(C11="U",0,4)</f>
        <v>0</v>
      </c>
      <c r="C11" s="80" t="s">
        <v>14</v>
      </c>
      <c r="D11" s="87">
        <f>VLOOKUP(C11,Q14:R27, 2,)</f>
        <v>0</v>
      </c>
      <c r="E11" s="85">
        <f t="shared" ref="E11:E25" si="0">D11*B11</f>
        <v>0</v>
      </c>
      <c r="F11" s="74"/>
      <c r="G11" s="54"/>
      <c r="H11" s="54"/>
      <c r="I11" s="52"/>
      <c r="J11" s="52"/>
      <c r="K11" s="52"/>
      <c r="L11" s="52"/>
      <c r="M11" s="52"/>
      <c r="N11" s="52"/>
      <c r="O11" s="55"/>
      <c r="P11" s="55"/>
      <c r="Q11" s="53"/>
      <c r="R11" s="53"/>
    </row>
    <row r="12" spans="1:18" ht="22.7" customHeight="1" x14ac:dyDescent="0.25">
      <c r="A12" s="81" t="s">
        <v>51</v>
      </c>
      <c r="B12" s="79">
        <f>IF(C12="U",0,3)</f>
        <v>0</v>
      </c>
      <c r="C12" s="80" t="s">
        <v>14</v>
      </c>
      <c r="D12" s="87">
        <f>VLOOKUP(C12,Q14:R27, 2,)</f>
        <v>0</v>
      </c>
      <c r="E12" s="85">
        <f t="shared" si="0"/>
        <v>0</v>
      </c>
      <c r="F12" s="74"/>
      <c r="G12" s="54"/>
      <c r="H12" s="54"/>
      <c r="I12" s="52"/>
      <c r="J12" s="52"/>
      <c r="K12" s="52"/>
      <c r="L12" s="52"/>
      <c r="M12" s="52"/>
      <c r="N12" s="52"/>
      <c r="O12" s="55"/>
      <c r="P12" s="55"/>
      <c r="Q12" s="53"/>
      <c r="R12" s="53"/>
    </row>
    <row r="13" spans="1:18" ht="22.7" customHeight="1" x14ac:dyDescent="0.2">
      <c r="A13" s="81" t="s">
        <v>52</v>
      </c>
      <c r="B13" s="79">
        <f>IF(C13="U",0,3)</f>
        <v>0</v>
      </c>
      <c r="C13" s="80" t="s">
        <v>14</v>
      </c>
      <c r="D13" s="87">
        <f>VLOOKUP(C13,Q14:R27, 2,)</f>
        <v>0</v>
      </c>
      <c r="E13" s="85">
        <f t="shared" si="0"/>
        <v>0</v>
      </c>
      <c r="F13" s="72"/>
      <c r="G13" s="54"/>
      <c r="H13" s="52"/>
      <c r="I13" s="52"/>
      <c r="J13" s="52"/>
      <c r="K13" s="52"/>
      <c r="L13" s="52"/>
      <c r="M13" s="52"/>
      <c r="N13" s="52"/>
      <c r="O13" s="52"/>
      <c r="P13" s="52"/>
      <c r="Q13" s="63" t="s">
        <v>0</v>
      </c>
      <c r="R13" s="64" t="s">
        <v>1</v>
      </c>
    </row>
    <row r="14" spans="1:18" ht="22.7" customHeight="1" x14ac:dyDescent="0.2">
      <c r="A14" s="84" t="s">
        <v>22</v>
      </c>
      <c r="B14" s="79">
        <f>IF(C14="U",0,4)</f>
        <v>0</v>
      </c>
      <c r="C14" s="80" t="s">
        <v>14</v>
      </c>
      <c r="D14" s="87">
        <f>VLOOKUP(C14,Q14:R27, 2,)</f>
        <v>0</v>
      </c>
      <c r="E14" s="85">
        <f t="shared" si="0"/>
        <v>0</v>
      </c>
      <c r="F14" s="72"/>
      <c r="G14" s="54"/>
      <c r="H14" s="52"/>
      <c r="I14" s="52"/>
      <c r="J14" s="52"/>
      <c r="K14" s="52"/>
      <c r="L14" s="52"/>
      <c r="M14" s="52"/>
      <c r="N14" s="52"/>
      <c r="O14" s="52"/>
      <c r="P14" s="52"/>
      <c r="Q14" s="63" t="s">
        <v>59</v>
      </c>
      <c r="R14" s="65">
        <v>4.3</v>
      </c>
    </row>
    <row r="15" spans="1:18" x14ac:dyDescent="0.2">
      <c r="A15" s="81" t="s">
        <v>16</v>
      </c>
      <c r="B15" s="79">
        <f t="shared" ref="B15:B17" si="1">IF(C15="U",0,4)</f>
        <v>0</v>
      </c>
      <c r="C15" s="80" t="s">
        <v>14</v>
      </c>
      <c r="D15" s="87">
        <f>VLOOKUP(C15,Q14:R27, 2,)</f>
        <v>0</v>
      </c>
      <c r="E15" s="85">
        <f t="shared" si="0"/>
        <v>0</v>
      </c>
      <c r="F15" s="72"/>
      <c r="G15" s="54"/>
      <c r="H15" s="52"/>
      <c r="I15" s="52"/>
      <c r="J15" s="52"/>
      <c r="K15" s="52"/>
      <c r="L15" s="52"/>
      <c r="M15" s="52"/>
      <c r="N15" s="52"/>
      <c r="O15" s="52"/>
      <c r="P15" s="52"/>
      <c r="Q15" s="63" t="s">
        <v>2</v>
      </c>
      <c r="R15" s="65">
        <v>4</v>
      </c>
    </row>
    <row r="16" spans="1:18" ht="18" x14ac:dyDescent="0.25">
      <c r="A16" s="84" t="s">
        <v>30</v>
      </c>
      <c r="B16" s="79">
        <f t="shared" si="1"/>
        <v>0</v>
      </c>
      <c r="C16" s="80" t="s">
        <v>14</v>
      </c>
      <c r="D16" s="87">
        <f>VLOOKUP(C16,Q14:R27, 2,)</f>
        <v>0</v>
      </c>
      <c r="E16" s="85">
        <f t="shared" si="0"/>
        <v>0</v>
      </c>
      <c r="F16" s="72"/>
      <c r="G16" s="54"/>
      <c r="H16" s="61"/>
      <c r="I16" s="60"/>
      <c r="J16" s="60"/>
      <c r="K16" s="60"/>
      <c r="L16" s="60"/>
      <c r="M16" s="60"/>
      <c r="N16" s="52"/>
      <c r="O16" s="52"/>
      <c r="P16" s="52"/>
      <c r="Q16" s="63" t="s">
        <v>3</v>
      </c>
      <c r="R16" s="65">
        <v>3.7</v>
      </c>
    </row>
    <row r="17" spans="1:18" ht="18" x14ac:dyDescent="0.25">
      <c r="A17" s="89" t="s">
        <v>21</v>
      </c>
      <c r="B17" s="79">
        <f t="shared" si="1"/>
        <v>0</v>
      </c>
      <c r="C17" s="80" t="s">
        <v>14</v>
      </c>
      <c r="D17" s="87">
        <f>VLOOKUP(C17,Q14:R27, 2,)</f>
        <v>0</v>
      </c>
      <c r="E17" s="85">
        <f t="shared" si="0"/>
        <v>0</v>
      </c>
      <c r="F17" s="72"/>
      <c r="G17" s="54"/>
      <c r="H17" s="57"/>
      <c r="I17" s="56"/>
      <c r="J17" s="56"/>
      <c r="K17" s="56"/>
      <c r="L17" s="56"/>
      <c r="M17" s="56"/>
      <c r="N17" s="52"/>
      <c r="O17" s="52"/>
      <c r="P17" s="52"/>
      <c r="Q17" s="63" t="s">
        <v>4</v>
      </c>
      <c r="R17" s="65">
        <v>3.3</v>
      </c>
    </row>
    <row r="18" spans="1:18" ht="33.75" customHeight="1" x14ac:dyDescent="0.2">
      <c r="A18" s="78" t="s">
        <v>23</v>
      </c>
      <c r="B18" s="79">
        <f>IF(C18="U",0,3)</f>
        <v>0</v>
      </c>
      <c r="C18" s="80" t="s">
        <v>14</v>
      </c>
      <c r="D18" s="87">
        <f>VLOOKUP(C18,Q14:R27, 2,)</f>
        <v>0</v>
      </c>
      <c r="E18" s="85">
        <f t="shared" si="0"/>
        <v>0</v>
      </c>
      <c r="F18" s="72"/>
      <c r="G18" s="54"/>
      <c r="H18" s="52"/>
      <c r="I18" s="52"/>
      <c r="J18" s="52"/>
      <c r="K18" s="52"/>
      <c r="L18" s="52"/>
      <c r="M18" s="52"/>
      <c r="N18" s="52"/>
      <c r="O18" s="52"/>
      <c r="P18" s="52"/>
      <c r="Q18" s="63" t="s">
        <v>5</v>
      </c>
      <c r="R18" s="65">
        <v>3</v>
      </c>
    </row>
    <row r="19" spans="1:18" x14ac:dyDescent="0.2">
      <c r="A19" s="81" t="s">
        <v>50</v>
      </c>
      <c r="B19" s="79">
        <f t="shared" ref="B19:B20" si="2">IF(C19="U",0,3)</f>
        <v>0</v>
      </c>
      <c r="C19" s="80" t="s">
        <v>14</v>
      </c>
      <c r="D19" s="87">
        <f>VLOOKUP(C19,Q14:R27, 2,)</f>
        <v>0</v>
      </c>
      <c r="E19" s="85">
        <f t="shared" si="0"/>
        <v>0</v>
      </c>
      <c r="F19" s="72"/>
      <c r="G19" s="54"/>
      <c r="H19" s="52"/>
      <c r="I19" s="52"/>
      <c r="J19" s="52"/>
      <c r="K19" s="52"/>
      <c r="L19" s="52"/>
      <c r="M19" s="52"/>
      <c r="N19" s="52"/>
      <c r="O19" s="52"/>
      <c r="P19" s="52"/>
      <c r="Q19" s="63" t="s">
        <v>6</v>
      </c>
      <c r="R19" s="65">
        <v>2.7</v>
      </c>
    </row>
    <row r="20" spans="1:18" x14ac:dyDescent="0.2">
      <c r="A20" s="90" t="s">
        <v>17</v>
      </c>
      <c r="B20" s="79">
        <f t="shared" si="2"/>
        <v>0</v>
      </c>
      <c r="C20" s="80" t="s">
        <v>14</v>
      </c>
      <c r="D20" s="87">
        <f>VLOOKUP(C20,Q14:R27, 2,)</f>
        <v>0</v>
      </c>
      <c r="E20" s="85">
        <f t="shared" si="0"/>
        <v>0</v>
      </c>
      <c r="F20" s="72"/>
      <c r="G20" s="54"/>
      <c r="H20" s="52"/>
      <c r="I20" s="52"/>
      <c r="J20" s="52"/>
      <c r="K20" s="52"/>
      <c r="L20" s="52"/>
      <c r="M20" s="52"/>
      <c r="N20" s="52"/>
      <c r="O20" s="52"/>
      <c r="P20" s="52"/>
      <c r="Q20" s="63" t="s">
        <v>7</v>
      </c>
      <c r="R20" s="65">
        <v>2.2999999999999998</v>
      </c>
    </row>
    <row r="21" spans="1:18" x14ac:dyDescent="0.2">
      <c r="A21" s="91" t="s">
        <v>18</v>
      </c>
      <c r="B21" s="79">
        <f>IF(C21="U",0,4)</f>
        <v>0</v>
      </c>
      <c r="C21" s="80" t="s">
        <v>14</v>
      </c>
      <c r="D21" s="87">
        <f>VLOOKUP(C21,Q14:R27, 2,)</f>
        <v>0</v>
      </c>
      <c r="E21" s="85">
        <f t="shared" si="0"/>
        <v>0</v>
      </c>
      <c r="F21" s="72"/>
      <c r="G21" s="54"/>
      <c r="H21" s="52"/>
      <c r="I21" s="52"/>
      <c r="J21" s="52"/>
      <c r="K21" s="52"/>
      <c r="L21" s="52"/>
      <c r="M21" s="52"/>
      <c r="N21" s="52"/>
      <c r="O21" s="52"/>
      <c r="P21" s="52"/>
      <c r="Q21" s="63" t="s">
        <v>8</v>
      </c>
      <c r="R21" s="65">
        <v>2</v>
      </c>
    </row>
    <row r="22" spans="1:18" x14ac:dyDescent="0.2">
      <c r="A22" s="101" t="s">
        <v>25</v>
      </c>
      <c r="B22" s="79">
        <f t="shared" ref="B22:B24" si="3">IF(C22="U",0,4)</f>
        <v>0</v>
      </c>
      <c r="C22" s="80" t="s">
        <v>14</v>
      </c>
      <c r="D22" s="87">
        <f>VLOOKUP(C22,Q14:R27, 2,)</f>
        <v>0</v>
      </c>
      <c r="E22" s="85">
        <f t="shared" si="0"/>
        <v>0</v>
      </c>
      <c r="F22" s="75"/>
      <c r="G22" s="54"/>
      <c r="H22" s="52"/>
      <c r="I22" s="52"/>
      <c r="J22" s="52"/>
      <c r="K22" s="52"/>
      <c r="L22" s="52"/>
      <c r="M22" s="52"/>
      <c r="N22" s="52"/>
      <c r="O22" s="52"/>
      <c r="P22" s="52"/>
      <c r="Q22" s="63" t="s">
        <v>9</v>
      </c>
      <c r="R22" s="65">
        <v>1.7</v>
      </c>
    </row>
    <row r="23" spans="1:18" x14ac:dyDescent="0.2">
      <c r="A23" s="100" t="s">
        <v>24</v>
      </c>
      <c r="B23" s="79">
        <f t="shared" si="3"/>
        <v>0</v>
      </c>
      <c r="C23" s="80" t="s">
        <v>14</v>
      </c>
      <c r="D23" s="87">
        <f>VLOOKUP(C23,Q14:R27, 2,)</f>
        <v>0</v>
      </c>
      <c r="E23" s="85">
        <f t="shared" si="0"/>
        <v>0</v>
      </c>
      <c r="F23" s="72"/>
      <c r="G23" s="54"/>
      <c r="H23" s="52"/>
      <c r="I23" s="52"/>
      <c r="J23" s="52"/>
      <c r="K23" s="52"/>
      <c r="L23" s="52"/>
      <c r="M23" s="52"/>
      <c r="N23" s="52"/>
      <c r="O23" s="52"/>
      <c r="P23" s="52"/>
      <c r="Q23" s="63" t="s">
        <v>10</v>
      </c>
      <c r="R23" s="65">
        <v>1.3</v>
      </c>
    </row>
    <row r="24" spans="1:18" x14ac:dyDescent="0.2">
      <c r="A24" s="88" t="s">
        <v>33</v>
      </c>
      <c r="B24" s="79">
        <f t="shared" si="3"/>
        <v>0</v>
      </c>
      <c r="C24" s="80" t="s">
        <v>14</v>
      </c>
      <c r="D24" s="87">
        <f>VLOOKUP(C24,Q14:R27, 2,)</f>
        <v>0</v>
      </c>
      <c r="E24" s="85">
        <f t="shared" si="0"/>
        <v>0</v>
      </c>
      <c r="F24" s="72"/>
      <c r="G24" s="54"/>
      <c r="H24" s="52"/>
      <c r="I24" s="52"/>
      <c r="J24" s="52"/>
      <c r="K24" s="52"/>
      <c r="L24" s="52"/>
      <c r="M24" s="52"/>
      <c r="N24" s="52"/>
      <c r="O24" s="52"/>
      <c r="P24" s="52"/>
      <c r="Q24" s="63" t="s">
        <v>13</v>
      </c>
      <c r="R24" s="65">
        <v>1</v>
      </c>
    </row>
    <row r="25" spans="1:18" ht="13.5" thickBot="1" x14ac:dyDescent="0.25">
      <c r="A25" s="107" t="s">
        <v>19</v>
      </c>
      <c r="B25" s="51">
        <f>IF(C25="U",0,3)</f>
        <v>0</v>
      </c>
      <c r="C25" s="104" t="s">
        <v>14</v>
      </c>
      <c r="D25" s="105">
        <f>VLOOKUP(C25,Q14:R27, 2,)</f>
        <v>0</v>
      </c>
      <c r="E25" s="42">
        <f t="shared" si="0"/>
        <v>0</v>
      </c>
      <c r="F25" s="72"/>
      <c r="G25" s="54"/>
      <c r="H25" s="52"/>
      <c r="I25" s="52"/>
      <c r="J25" s="52"/>
      <c r="K25" s="52"/>
      <c r="L25" s="52"/>
      <c r="M25" s="52"/>
      <c r="N25" s="52"/>
      <c r="O25" s="52"/>
      <c r="P25" s="52"/>
      <c r="Q25" s="63" t="s">
        <v>11</v>
      </c>
      <c r="R25" s="65">
        <v>0.7</v>
      </c>
    </row>
    <row r="26" spans="1:18" ht="13.5" thickTop="1" x14ac:dyDescent="0.2">
      <c r="A26" s="76" t="s">
        <v>26</v>
      </c>
      <c r="B26" s="86">
        <f>SUM(B10:B25)</f>
        <v>0</v>
      </c>
      <c r="C26" s="117" t="s">
        <v>58</v>
      </c>
      <c r="D26" s="117"/>
      <c r="E26" s="86">
        <f>SUM(E10:E25)</f>
        <v>0</v>
      </c>
      <c r="F26" s="72"/>
      <c r="G26" s="54"/>
      <c r="H26" s="52"/>
      <c r="I26" s="52"/>
      <c r="J26" s="52"/>
      <c r="K26" s="52"/>
      <c r="L26" s="52"/>
      <c r="M26" s="52"/>
      <c r="N26" s="52"/>
      <c r="O26" s="52"/>
      <c r="P26" s="52"/>
      <c r="Q26" s="63" t="s">
        <v>12</v>
      </c>
      <c r="R26" s="65">
        <v>0</v>
      </c>
    </row>
    <row r="27" spans="1:18" x14ac:dyDescent="0.2">
      <c r="A27" s="52"/>
      <c r="B27" s="66"/>
      <c r="C27" s="52"/>
      <c r="D27" s="52"/>
      <c r="E27" s="52"/>
      <c r="F27" s="7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63" t="s">
        <v>14</v>
      </c>
      <c r="R27" s="65">
        <v>0</v>
      </c>
    </row>
    <row r="28" spans="1:18" ht="13.5" thickBot="1" x14ac:dyDescent="0.25">
      <c r="A28" s="94" t="s">
        <v>42</v>
      </c>
      <c r="B28" s="95"/>
      <c r="C28" s="96"/>
      <c r="D28" s="97" t="s">
        <v>1</v>
      </c>
      <c r="E28" s="97" t="s">
        <v>32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18" x14ac:dyDescent="0.2">
      <c r="A29" s="81" t="s">
        <v>34</v>
      </c>
      <c r="B29" s="79">
        <f>IF(C29="U",0,3)</f>
        <v>0</v>
      </c>
      <c r="C29" s="80" t="s">
        <v>14</v>
      </c>
      <c r="D29" s="87">
        <f>VLOOKUP(C29,Q14:R27, 2,)</f>
        <v>0</v>
      </c>
      <c r="E29" s="85">
        <f>D29*B29</f>
        <v>0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</row>
    <row r="30" spans="1:18" x14ac:dyDescent="0.2">
      <c r="A30" s="78" t="s">
        <v>35</v>
      </c>
      <c r="B30" s="79">
        <f t="shared" ref="B30:B41" si="4">IF(C30="U",0,3)</f>
        <v>0</v>
      </c>
      <c r="C30" s="80" t="s">
        <v>14</v>
      </c>
      <c r="D30" s="87">
        <f>VLOOKUP(C30,Q14:R27, 2,)</f>
        <v>0</v>
      </c>
      <c r="E30" s="85">
        <f t="shared" ref="E30:E41" si="5">D30*B30</f>
        <v>0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</row>
    <row r="31" spans="1:18" x14ac:dyDescent="0.2">
      <c r="A31" s="81" t="s">
        <v>36</v>
      </c>
      <c r="B31" s="79">
        <f t="shared" si="4"/>
        <v>0</v>
      </c>
      <c r="C31" s="80" t="s">
        <v>14</v>
      </c>
      <c r="D31" s="87">
        <f>VLOOKUP(C31,Q14:R27, 2,)</f>
        <v>0</v>
      </c>
      <c r="E31" s="85">
        <f t="shared" si="5"/>
        <v>0</v>
      </c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</row>
    <row r="32" spans="1:18" x14ac:dyDescent="0.2">
      <c r="A32" s="81" t="s">
        <v>37</v>
      </c>
      <c r="B32" s="79">
        <f t="shared" si="4"/>
        <v>0</v>
      </c>
      <c r="C32" s="80" t="s">
        <v>14</v>
      </c>
      <c r="D32" s="87">
        <f>VLOOKUP(C32,Q14:R27, 2,)</f>
        <v>0</v>
      </c>
      <c r="E32" s="85">
        <f t="shared" si="5"/>
        <v>0</v>
      </c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48"/>
      <c r="R32" s="48"/>
    </row>
    <row r="33" spans="1:18" x14ac:dyDescent="0.2">
      <c r="A33" s="84" t="s">
        <v>38</v>
      </c>
      <c r="B33" s="79">
        <f t="shared" si="4"/>
        <v>0</v>
      </c>
      <c r="C33" s="80" t="s">
        <v>14</v>
      </c>
      <c r="D33" s="87">
        <f>VLOOKUP(C33,Q14:R27, 2,)</f>
        <v>0</v>
      </c>
      <c r="E33" s="85">
        <f t="shared" si="5"/>
        <v>0</v>
      </c>
      <c r="F33" s="53"/>
      <c r="G33" s="53"/>
      <c r="H33" s="54"/>
      <c r="I33" s="52"/>
      <c r="J33" s="52"/>
      <c r="K33" s="52"/>
      <c r="L33" s="52"/>
      <c r="M33" s="52"/>
      <c r="N33" s="48"/>
      <c r="O33" s="48"/>
      <c r="P33" s="48"/>
      <c r="Q33" s="48"/>
      <c r="R33" s="48"/>
    </row>
    <row r="34" spans="1:18" x14ac:dyDescent="0.2">
      <c r="A34" s="84" t="s">
        <v>44</v>
      </c>
      <c r="B34" s="79">
        <v>0</v>
      </c>
      <c r="C34" s="80" t="s">
        <v>14</v>
      </c>
      <c r="D34" s="87">
        <f>VLOOKUP(C34,Q14:R27, 2,)</f>
        <v>0</v>
      </c>
      <c r="E34" s="85">
        <f t="shared" si="5"/>
        <v>0</v>
      </c>
      <c r="F34" s="62"/>
      <c r="G34" s="62"/>
      <c r="H34" s="54"/>
      <c r="I34" s="52"/>
      <c r="J34" s="52"/>
      <c r="K34" s="52"/>
      <c r="L34" s="52"/>
      <c r="M34" s="52"/>
      <c r="N34" s="48"/>
      <c r="O34" s="48"/>
      <c r="P34" s="48"/>
      <c r="Q34" s="48"/>
      <c r="R34" s="48"/>
    </row>
    <row r="35" spans="1:18" x14ac:dyDescent="0.2">
      <c r="A35" s="98" t="s">
        <v>45</v>
      </c>
      <c r="B35" s="79">
        <f t="shared" si="4"/>
        <v>0</v>
      </c>
      <c r="C35" s="80" t="s">
        <v>14</v>
      </c>
      <c r="D35" s="87">
        <f>VLOOKUP(C35,Q14:R27, 2,)</f>
        <v>0</v>
      </c>
      <c r="E35" s="85">
        <f t="shared" si="5"/>
        <v>0</v>
      </c>
      <c r="F35" s="52"/>
      <c r="G35" s="52"/>
      <c r="H35" s="52"/>
      <c r="I35" s="52"/>
      <c r="J35" s="52"/>
      <c r="K35" s="52"/>
      <c r="L35" s="52"/>
      <c r="M35" s="52"/>
      <c r="N35" s="48"/>
      <c r="O35" s="48"/>
      <c r="P35" s="48"/>
      <c r="Q35" s="48"/>
      <c r="R35" s="48"/>
    </row>
    <row r="36" spans="1:18" x14ac:dyDescent="0.2">
      <c r="A36" s="78" t="s">
        <v>46</v>
      </c>
      <c r="B36" s="79">
        <f t="shared" si="4"/>
        <v>0</v>
      </c>
      <c r="C36" s="80" t="s">
        <v>14</v>
      </c>
      <c r="D36" s="87">
        <f>VLOOKUP(C36,Q14:R27, 2,)</f>
        <v>0</v>
      </c>
      <c r="E36" s="85">
        <f t="shared" si="5"/>
        <v>0</v>
      </c>
      <c r="F36" s="52"/>
      <c r="G36" s="52"/>
      <c r="H36" s="52"/>
      <c r="I36" s="52"/>
      <c r="J36" s="52"/>
      <c r="K36" s="52"/>
      <c r="L36" s="52"/>
      <c r="M36" s="52"/>
      <c r="N36" s="48"/>
      <c r="O36" s="48"/>
      <c r="P36" s="48"/>
      <c r="Q36" s="48"/>
      <c r="R36" s="48"/>
    </row>
    <row r="37" spans="1:18" x14ac:dyDescent="0.2">
      <c r="A37" s="81" t="s">
        <v>53</v>
      </c>
      <c r="B37" s="79">
        <f t="shared" si="4"/>
        <v>0</v>
      </c>
      <c r="C37" s="80" t="s">
        <v>14</v>
      </c>
      <c r="D37" s="87">
        <f>VLOOKUP(C37,Q14:R27, 2,)</f>
        <v>0</v>
      </c>
      <c r="E37" s="85">
        <f t="shared" si="5"/>
        <v>0</v>
      </c>
      <c r="F37" s="52"/>
      <c r="G37" s="52"/>
      <c r="H37" s="52"/>
      <c r="I37" s="52"/>
      <c r="J37" s="52"/>
      <c r="K37" s="52"/>
      <c r="L37" s="52"/>
      <c r="M37" s="52"/>
      <c r="N37" s="48"/>
      <c r="O37" s="48"/>
      <c r="P37" s="48"/>
      <c r="Q37" s="48"/>
      <c r="R37" s="48"/>
    </row>
    <row r="38" spans="1:18" x14ac:dyDescent="0.2">
      <c r="A38" s="102" t="s">
        <v>47</v>
      </c>
      <c r="B38" s="79">
        <f t="shared" si="4"/>
        <v>0</v>
      </c>
      <c r="C38" s="80" t="s">
        <v>14</v>
      </c>
      <c r="D38" s="87">
        <f>VLOOKUP(C38,Q14:R27, 2,)</f>
        <v>0</v>
      </c>
      <c r="E38" s="85">
        <f t="shared" si="5"/>
        <v>0</v>
      </c>
      <c r="F38" s="52"/>
      <c r="G38" s="52"/>
      <c r="H38" s="52"/>
      <c r="I38" s="52"/>
      <c r="J38" s="52"/>
      <c r="K38" s="52"/>
      <c r="L38" s="52"/>
      <c r="M38" s="52"/>
      <c r="N38" s="48"/>
      <c r="O38" s="48"/>
      <c r="P38" s="48"/>
      <c r="Q38" s="48"/>
      <c r="R38" s="48"/>
    </row>
    <row r="39" spans="1:18" x14ac:dyDescent="0.2">
      <c r="A39" s="78" t="s">
        <v>55</v>
      </c>
      <c r="B39" s="79">
        <f t="shared" si="4"/>
        <v>0</v>
      </c>
      <c r="C39" s="80" t="s">
        <v>14</v>
      </c>
      <c r="D39" s="87">
        <f>VLOOKUP(C39,Q14:R27, 2,)</f>
        <v>0</v>
      </c>
      <c r="E39" s="85">
        <f t="shared" si="5"/>
        <v>0</v>
      </c>
      <c r="F39" s="52"/>
      <c r="G39" s="52"/>
      <c r="H39" s="52"/>
      <c r="I39" s="52"/>
      <c r="J39" s="52"/>
      <c r="K39" s="52"/>
      <c r="L39" s="52"/>
      <c r="M39" s="52"/>
      <c r="N39" s="48"/>
      <c r="O39" s="48"/>
      <c r="P39" s="48"/>
      <c r="Q39" s="48"/>
      <c r="R39" s="48"/>
    </row>
    <row r="40" spans="1:18" x14ac:dyDescent="0.2">
      <c r="A40" s="78" t="s">
        <v>54</v>
      </c>
      <c r="B40" s="79">
        <f t="shared" si="4"/>
        <v>0</v>
      </c>
      <c r="C40" s="80" t="s">
        <v>14</v>
      </c>
      <c r="D40" s="87">
        <f>VLOOKUP(C40,Q14:R27, 2,)</f>
        <v>0</v>
      </c>
      <c r="E40" s="85">
        <f t="shared" si="5"/>
        <v>0</v>
      </c>
      <c r="F40" s="52"/>
      <c r="G40" s="52"/>
      <c r="H40" s="52"/>
      <c r="I40" s="52"/>
      <c r="J40" s="52"/>
      <c r="K40" s="52"/>
      <c r="L40" s="52"/>
      <c r="M40" s="52"/>
      <c r="N40" s="48"/>
      <c r="O40" s="48"/>
      <c r="P40" s="48"/>
      <c r="Q40" s="48"/>
      <c r="R40" s="48"/>
    </row>
    <row r="41" spans="1:18" ht="13.5" thickBot="1" x14ac:dyDescent="0.25">
      <c r="A41" s="106" t="s">
        <v>48</v>
      </c>
      <c r="B41" s="103">
        <f t="shared" si="4"/>
        <v>0</v>
      </c>
      <c r="C41" s="104" t="s">
        <v>14</v>
      </c>
      <c r="D41" s="105">
        <f>VLOOKUP(C41,Q14:R27, 2,)</f>
        <v>0</v>
      </c>
      <c r="E41" s="42">
        <f t="shared" si="5"/>
        <v>0</v>
      </c>
      <c r="F41" s="52"/>
      <c r="G41" s="52"/>
      <c r="H41" s="52"/>
      <c r="I41" s="52"/>
      <c r="J41" s="52"/>
      <c r="K41" s="52"/>
      <c r="L41" s="52"/>
      <c r="M41" s="52"/>
      <c r="N41" s="48"/>
      <c r="O41" s="48"/>
      <c r="P41" s="48"/>
    </row>
    <row r="42" spans="1:18" ht="13.5" thickTop="1" x14ac:dyDescent="0.2">
      <c r="A42" s="49" t="s">
        <v>26</v>
      </c>
      <c r="B42" s="50">
        <f>SUM(B29:B41)</f>
        <v>0</v>
      </c>
      <c r="C42" s="117" t="s">
        <v>58</v>
      </c>
      <c r="D42" s="117"/>
      <c r="E42" s="50">
        <f>SUM(E29:E41)</f>
        <v>0</v>
      </c>
      <c r="F42" s="48"/>
      <c r="G42" s="48"/>
      <c r="H42" s="48"/>
      <c r="I42" s="48"/>
      <c r="J42" s="48"/>
      <c r="K42" s="48"/>
      <c r="L42" s="48"/>
      <c r="M42" s="48"/>
    </row>
  </sheetData>
  <protectedRanges>
    <protectedRange sqref="C29:C41" name="Professional"/>
    <protectedRange sqref="C10:C25" name="PreProfessional"/>
  </protectedRanges>
  <mergeCells count="10">
    <mergeCell ref="C42:D42"/>
    <mergeCell ref="A2:F2"/>
    <mergeCell ref="A3:F3"/>
    <mergeCell ref="A4:F4"/>
    <mergeCell ref="C26:D26"/>
    <mergeCell ref="A1:F1"/>
    <mergeCell ref="E8:F8"/>
    <mergeCell ref="A7:A8"/>
    <mergeCell ref="B7:B8"/>
    <mergeCell ref="C7:C8"/>
  </mergeCells>
  <dataValidations count="1">
    <dataValidation type="list" allowBlank="1" showInputMessage="1" showErrorMessage="1" sqref="C10:C25 C29:C41" xr:uid="{00000000-0002-0000-0000-000000000000}">
      <formula1>$Q$14:$Q$27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7"/>
  <sheetViews>
    <sheetView tabSelected="1" workbookViewId="0">
      <pane ySplit="8" topLeftCell="A9" activePane="bottomLeft" state="frozen"/>
      <selection pane="bottomLeft" sqref="A1:F1"/>
    </sheetView>
  </sheetViews>
  <sheetFormatPr defaultRowHeight="12.75" x14ac:dyDescent="0.2"/>
  <cols>
    <col min="1" max="1" width="19.140625" style="11" customWidth="1"/>
    <col min="2" max="2" width="12" style="11" customWidth="1"/>
    <col min="3" max="3" width="11" style="11" customWidth="1"/>
    <col min="4" max="4" width="9.28515625" style="13" customWidth="1"/>
    <col min="5" max="5" width="17.7109375" style="11" bestFit="1" customWidth="1"/>
    <col min="6" max="7" width="9.140625" style="10"/>
    <col min="8" max="8" width="19.7109375" style="2" customWidth="1"/>
    <col min="9" max="13" width="10.42578125" customWidth="1"/>
  </cols>
  <sheetData>
    <row r="1" spans="1:18" s="4" customFormat="1" ht="27.75" customHeight="1" x14ac:dyDescent="0.25">
      <c r="A1" s="111" t="s">
        <v>49</v>
      </c>
      <c r="B1" s="111"/>
      <c r="C1" s="111"/>
      <c r="D1" s="111"/>
      <c r="E1" s="111"/>
      <c r="F1" s="111"/>
      <c r="G1" s="10"/>
      <c r="H1" s="5"/>
    </row>
    <row r="2" spans="1:18" s="4" customFormat="1" ht="18" x14ac:dyDescent="0.25">
      <c r="A2" s="118" t="s">
        <v>57</v>
      </c>
      <c r="B2" s="118"/>
      <c r="C2" s="118"/>
      <c r="D2" s="118"/>
      <c r="E2" s="118"/>
      <c r="F2" s="118"/>
      <c r="G2" s="10"/>
      <c r="H2" s="5"/>
    </row>
    <row r="3" spans="1:18" s="14" customFormat="1" ht="15" customHeight="1" x14ac:dyDescent="0.2">
      <c r="A3" s="119" t="s">
        <v>56</v>
      </c>
      <c r="B3" s="119"/>
      <c r="C3" s="119"/>
      <c r="D3" s="119"/>
      <c r="E3" s="119"/>
      <c r="F3" s="119"/>
      <c r="G3" s="15"/>
    </row>
    <row r="4" spans="1:18" s="14" customFormat="1" ht="20.25" customHeight="1" x14ac:dyDescent="0.2">
      <c r="A4" s="120" t="s">
        <v>60</v>
      </c>
      <c r="B4" s="120"/>
      <c r="C4" s="120"/>
      <c r="D4" s="120"/>
      <c r="E4" s="120"/>
      <c r="F4" s="120"/>
      <c r="G4" s="15"/>
    </row>
    <row r="5" spans="1:18" ht="12.75" customHeight="1" thickBot="1" x14ac:dyDescent="0.3">
      <c r="A5" s="16"/>
      <c r="B5" s="17"/>
      <c r="C5" s="17"/>
      <c r="D5" s="18"/>
      <c r="E5" s="37" t="s">
        <v>39</v>
      </c>
      <c r="F5" s="24" t="e">
        <f>E25/B25</f>
        <v>#DIV/0!</v>
      </c>
    </row>
    <row r="6" spans="1:18" ht="13.7" customHeight="1" thickTop="1" thickBot="1" x14ac:dyDescent="0.25">
      <c r="A6" s="16"/>
      <c r="B6" s="17"/>
      <c r="C6" s="17"/>
      <c r="D6" s="18"/>
      <c r="E6" s="32" t="s">
        <v>40</v>
      </c>
      <c r="F6" s="32" t="e">
        <f>E46/B46</f>
        <v>#DIV/0!</v>
      </c>
    </row>
    <row r="7" spans="1:18" ht="13.7" customHeight="1" thickTop="1" thickBot="1" x14ac:dyDescent="0.25">
      <c r="A7" s="113"/>
      <c r="B7" s="115" t="s">
        <v>28</v>
      </c>
      <c r="C7" s="116" t="s">
        <v>27</v>
      </c>
      <c r="D7" s="18"/>
      <c r="E7" s="32" t="s">
        <v>41</v>
      </c>
      <c r="F7" s="32" t="e">
        <f>(E25+E46)/(B25+B46)</f>
        <v>#DIV/0!</v>
      </c>
    </row>
    <row r="8" spans="1:18" s="6" customFormat="1" ht="39.200000000000003" customHeight="1" thickTop="1" x14ac:dyDescent="0.2">
      <c r="A8" s="114"/>
      <c r="B8" s="115"/>
      <c r="C8" s="116"/>
      <c r="D8" s="20"/>
      <c r="E8" s="112"/>
      <c r="F8" s="112"/>
      <c r="H8" s="7"/>
    </row>
    <row r="9" spans="1:18" s="3" customFormat="1" ht="16.5" thickBot="1" x14ac:dyDescent="0.3">
      <c r="A9" s="33" t="s">
        <v>43</v>
      </c>
      <c r="B9" s="34" t="s">
        <v>31</v>
      </c>
      <c r="C9" s="35" t="s">
        <v>0</v>
      </c>
      <c r="D9" s="36" t="s">
        <v>1</v>
      </c>
      <c r="E9" s="36" t="s">
        <v>32</v>
      </c>
      <c r="F9" s="21"/>
      <c r="H9" s="2"/>
      <c r="I9"/>
      <c r="J9"/>
      <c r="K9"/>
      <c r="L9"/>
      <c r="M9"/>
      <c r="Q9" s="1" t="s">
        <v>15</v>
      </c>
      <c r="R9" s="1"/>
    </row>
    <row r="10" spans="1:18" s="3" customFormat="1" ht="15.95" customHeight="1" x14ac:dyDescent="0.25">
      <c r="A10" s="84" t="s">
        <v>22</v>
      </c>
      <c r="B10" s="25">
        <f>IF(C10="U",0,4)</f>
        <v>0</v>
      </c>
      <c r="C10" s="26" t="s">
        <v>14</v>
      </c>
      <c r="D10" s="47">
        <f>VLOOKUP(C10,Q14:R19, 2,)</f>
        <v>0</v>
      </c>
      <c r="E10" s="28">
        <f t="shared" ref="E10:E13" si="0">B10*D10</f>
        <v>0</v>
      </c>
      <c r="F10" s="21"/>
      <c r="G10" s="2"/>
      <c r="H10" s="2"/>
      <c r="I10"/>
      <c r="J10"/>
      <c r="K10"/>
      <c r="L10"/>
      <c r="M10"/>
      <c r="N10"/>
      <c r="Q10" s="1"/>
      <c r="R10" s="1"/>
    </row>
    <row r="11" spans="1:18" s="3" customFormat="1" ht="15.95" customHeight="1" x14ac:dyDescent="0.25">
      <c r="A11" s="109" t="s">
        <v>33</v>
      </c>
      <c r="B11" s="25">
        <f t="shared" ref="B11:B13" si="1">IF(C11="U",0,4)</f>
        <v>0</v>
      </c>
      <c r="C11" s="83" t="s">
        <v>14</v>
      </c>
      <c r="D11" s="47">
        <f>VLOOKUP(C11,Q14:R19, 2,)</f>
        <v>0</v>
      </c>
      <c r="E11" s="28">
        <f t="shared" si="0"/>
        <v>0</v>
      </c>
      <c r="F11" s="21"/>
      <c r="G11" s="2"/>
      <c r="H11" s="2"/>
      <c r="I11"/>
      <c r="J11"/>
      <c r="K11"/>
      <c r="L11"/>
      <c r="M11"/>
      <c r="N11"/>
      <c r="Q11" s="1"/>
      <c r="R11" s="1"/>
    </row>
    <row r="12" spans="1:18" s="3" customFormat="1" ht="15.95" customHeight="1" x14ac:dyDescent="0.25">
      <c r="A12" s="84" t="s">
        <v>30</v>
      </c>
      <c r="B12" s="25">
        <f t="shared" si="1"/>
        <v>0</v>
      </c>
      <c r="C12" s="83" t="s">
        <v>14</v>
      </c>
      <c r="D12" s="47">
        <f>VLOOKUP(C12,Q14:R19, 2,)</f>
        <v>0</v>
      </c>
      <c r="E12" s="28">
        <f t="shared" si="0"/>
        <v>0</v>
      </c>
      <c r="F12" s="21"/>
      <c r="G12" s="2"/>
      <c r="H12" s="2"/>
      <c r="I12"/>
      <c r="J12"/>
      <c r="K12"/>
      <c r="L12"/>
      <c r="M12"/>
      <c r="N12"/>
      <c r="Q12" s="1"/>
      <c r="R12" s="1"/>
    </row>
    <row r="13" spans="1:18" ht="15.95" customHeight="1" x14ac:dyDescent="0.2">
      <c r="A13" s="100" t="s">
        <v>24</v>
      </c>
      <c r="B13" s="25">
        <f t="shared" si="1"/>
        <v>0</v>
      </c>
      <c r="C13" s="83" t="s">
        <v>14</v>
      </c>
      <c r="D13" s="47">
        <f>VLOOKUP(C13,Q14:R19, 2,)</f>
        <v>0</v>
      </c>
      <c r="E13" s="27">
        <f t="shared" si="0"/>
        <v>0</v>
      </c>
      <c r="F13" s="19"/>
      <c r="G13" s="2"/>
      <c r="Q13" s="63" t="s">
        <v>0</v>
      </c>
      <c r="R13" s="64" t="s">
        <v>1</v>
      </c>
    </row>
    <row r="14" spans="1:18" ht="15.95" customHeight="1" x14ac:dyDescent="0.2">
      <c r="A14" s="101" t="s">
        <v>25</v>
      </c>
      <c r="B14" s="25">
        <f>IF(C14="U",0,4)</f>
        <v>0</v>
      </c>
      <c r="C14" s="83" t="s">
        <v>14</v>
      </c>
      <c r="D14" s="47">
        <f>VLOOKUP(C14,Q14:R19, 2,)</f>
        <v>0</v>
      </c>
      <c r="E14" s="28">
        <f>B14*D14</f>
        <v>0</v>
      </c>
      <c r="F14" s="19"/>
      <c r="G14" s="2"/>
      <c r="Q14" s="63" t="s">
        <v>2</v>
      </c>
      <c r="R14" s="65">
        <v>4</v>
      </c>
    </row>
    <row r="15" spans="1:18" ht="15.95" customHeight="1" x14ac:dyDescent="0.2">
      <c r="A15" s="91" t="s">
        <v>84</v>
      </c>
      <c r="B15" s="25">
        <f>IF(C15="U",0,4)</f>
        <v>0</v>
      </c>
      <c r="C15" s="83" t="s">
        <v>14</v>
      </c>
      <c r="D15" s="47">
        <f>VLOOKUP(C15,Q14:R19, 2,)</f>
        <v>0</v>
      </c>
      <c r="E15" s="27">
        <f>B15*D15</f>
        <v>0</v>
      </c>
      <c r="F15" s="19"/>
      <c r="G15" s="2"/>
      <c r="Q15" s="63" t="s">
        <v>5</v>
      </c>
      <c r="R15" s="65">
        <v>3</v>
      </c>
    </row>
    <row r="16" spans="1:18" ht="15.95" customHeight="1" x14ac:dyDescent="0.25">
      <c r="A16" s="93" t="s">
        <v>20</v>
      </c>
      <c r="B16" s="25">
        <f>IF(C16="U",0,4)</f>
        <v>0</v>
      </c>
      <c r="C16" s="83" t="s">
        <v>14</v>
      </c>
      <c r="D16" s="47">
        <f>VLOOKUP(C16,Q14:R19, 2,)</f>
        <v>0</v>
      </c>
      <c r="E16" s="28">
        <f>B16*D16</f>
        <v>0</v>
      </c>
      <c r="F16" s="19"/>
      <c r="G16" s="2"/>
      <c r="H16" s="9"/>
      <c r="I16" s="8"/>
      <c r="J16" s="8"/>
      <c r="K16" s="8"/>
      <c r="L16" s="8"/>
      <c r="M16" s="8"/>
      <c r="Q16" s="63" t="s">
        <v>8</v>
      </c>
      <c r="R16" s="65">
        <v>2</v>
      </c>
    </row>
    <row r="17" spans="1:18" ht="15.95" customHeight="1" x14ac:dyDescent="0.25">
      <c r="A17" s="78" t="s">
        <v>82</v>
      </c>
      <c r="B17" s="25">
        <f>IF(C17="U",0,4)</f>
        <v>0</v>
      </c>
      <c r="C17" s="83" t="s">
        <v>14</v>
      </c>
      <c r="D17" s="47">
        <f>VLOOKUP(C17,Q14:R19, 2,)</f>
        <v>0</v>
      </c>
      <c r="E17" s="27">
        <f t="shared" ref="E17" si="2">B17*D17</f>
        <v>0</v>
      </c>
      <c r="F17" s="19"/>
      <c r="G17" s="2"/>
      <c r="H17" s="5"/>
      <c r="I17" s="4"/>
      <c r="J17" s="4"/>
      <c r="K17" s="4"/>
      <c r="L17" s="4"/>
      <c r="M17" s="4"/>
      <c r="Q17" s="63" t="s">
        <v>13</v>
      </c>
      <c r="R17" s="65">
        <v>1</v>
      </c>
    </row>
    <row r="18" spans="1:18" ht="15.95" customHeight="1" x14ac:dyDescent="0.2">
      <c r="A18" s="78" t="s">
        <v>16</v>
      </c>
      <c r="B18" s="79">
        <f>IF(C18="U",0,4)</f>
        <v>0</v>
      </c>
      <c r="C18" s="83" t="s">
        <v>14</v>
      </c>
      <c r="D18" s="87">
        <f>VLOOKUP(C18,Q14:R19, 2,)</f>
        <v>0</v>
      </c>
      <c r="E18" s="27">
        <f t="shared" ref="E18" si="3">B18*D18</f>
        <v>0</v>
      </c>
      <c r="F18" s="19"/>
      <c r="G18" s="2"/>
      <c r="Q18" s="63" t="s">
        <v>12</v>
      </c>
      <c r="R18" s="65">
        <v>0</v>
      </c>
    </row>
    <row r="19" spans="1:18" ht="15.95" customHeight="1" x14ac:dyDescent="0.2">
      <c r="A19" s="110" t="s">
        <v>23</v>
      </c>
      <c r="B19" s="25">
        <f>IF(C19="U",0,3)</f>
        <v>0</v>
      </c>
      <c r="C19" s="83" t="s">
        <v>14</v>
      </c>
      <c r="D19" s="47">
        <f>VLOOKUP(C19,Q14:R19, 2,)</f>
        <v>0</v>
      </c>
      <c r="E19" s="27">
        <f t="shared" ref="E19:E21" si="4">B19*D19</f>
        <v>0</v>
      </c>
      <c r="F19" s="19"/>
      <c r="G19" s="2"/>
      <c r="Q19" s="63" t="s">
        <v>14</v>
      </c>
      <c r="R19" s="65">
        <v>0</v>
      </c>
    </row>
    <row r="20" spans="1:18" s="52" customFormat="1" ht="15.95" customHeight="1" x14ac:dyDescent="0.2">
      <c r="A20" s="110" t="s">
        <v>50</v>
      </c>
      <c r="B20" s="79">
        <f>IF(C20="U",0,3)</f>
        <v>0</v>
      </c>
      <c r="C20" s="83" t="s">
        <v>14</v>
      </c>
      <c r="D20" s="87">
        <f>VLOOKUP(C20,Q14:R19, 2,)</f>
        <v>0</v>
      </c>
      <c r="E20" s="27">
        <f t="shared" si="4"/>
        <v>0</v>
      </c>
      <c r="F20" s="72"/>
      <c r="G20" s="54"/>
      <c r="H20" s="54"/>
    </row>
    <row r="21" spans="1:18" ht="15.95" customHeight="1" x14ac:dyDescent="0.2">
      <c r="A21" s="108" t="s">
        <v>17</v>
      </c>
      <c r="B21" s="43">
        <f t="shared" ref="B21" si="5">IF(C21="U",0,3)</f>
        <v>0</v>
      </c>
      <c r="C21" s="83" t="s">
        <v>14</v>
      </c>
      <c r="D21" s="47">
        <f>VLOOKUP(C21,Q14:R19, 2,)</f>
        <v>0</v>
      </c>
      <c r="E21" s="28">
        <f t="shared" si="4"/>
        <v>0</v>
      </c>
      <c r="F21" s="19"/>
      <c r="G21" s="2"/>
    </row>
    <row r="22" spans="1:18" ht="15.95" customHeight="1" x14ac:dyDescent="0.2">
      <c r="A22" s="81" t="s">
        <v>80</v>
      </c>
      <c r="B22" s="43">
        <f>IF(C22="U",0,3)</f>
        <v>0</v>
      </c>
      <c r="C22" s="83" t="s">
        <v>14</v>
      </c>
      <c r="D22" s="47">
        <f>VLOOKUP(C22,Q14:R19, 2,)</f>
        <v>0</v>
      </c>
      <c r="E22" s="28">
        <f>B22*D22</f>
        <v>0</v>
      </c>
      <c r="F22" s="19"/>
      <c r="G22" s="2"/>
    </row>
    <row r="23" spans="1:18" ht="15.95" customHeight="1" x14ac:dyDescent="0.2">
      <c r="A23" s="110" t="s">
        <v>61</v>
      </c>
      <c r="B23" s="43">
        <f>IF(C23="U",0,1)</f>
        <v>0</v>
      </c>
      <c r="C23" s="83" t="s">
        <v>14</v>
      </c>
      <c r="D23" s="47">
        <f>VLOOKUP(C23,Q14:R19, 2,)</f>
        <v>0</v>
      </c>
      <c r="E23" s="27">
        <f>B23*D23</f>
        <v>0</v>
      </c>
      <c r="F23" s="22"/>
      <c r="G23" s="2"/>
    </row>
    <row r="24" spans="1:18" ht="15.95" customHeight="1" thickBot="1" x14ac:dyDescent="0.25">
      <c r="A24" s="38" t="s">
        <v>62</v>
      </c>
      <c r="B24" s="44">
        <f>IF(C24="U",0,4)</f>
        <v>0</v>
      </c>
      <c r="C24" s="83" t="s">
        <v>14</v>
      </c>
      <c r="D24" s="47">
        <f>VLOOKUP(C24,Q14:R19, 2,)</f>
        <v>0</v>
      </c>
      <c r="E24" s="40">
        <f>B24*D24</f>
        <v>0</v>
      </c>
      <c r="F24" s="19"/>
      <c r="G24" s="2"/>
    </row>
    <row r="25" spans="1:18" ht="15.95" customHeight="1" thickTop="1" x14ac:dyDescent="0.2">
      <c r="A25" s="23" t="s">
        <v>26</v>
      </c>
      <c r="B25" s="29">
        <f>SUM(B10:B24)</f>
        <v>0</v>
      </c>
      <c r="C25" s="45"/>
      <c r="D25" s="46"/>
      <c r="E25" s="29">
        <f>SUM(E10:E24)</f>
        <v>0</v>
      </c>
      <c r="F25" s="19"/>
      <c r="G25" s="2"/>
    </row>
    <row r="26" spans="1:18" ht="15.95" customHeight="1" x14ac:dyDescent="0.2">
      <c r="B26" s="12"/>
      <c r="F26" s="19"/>
      <c r="G26" s="2"/>
    </row>
    <row r="27" spans="1:18" ht="13.5" thickBot="1" x14ac:dyDescent="0.25">
      <c r="A27" s="33" t="s">
        <v>42</v>
      </c>
      <c r="B27" s="34" t="s">
        <v>31</v>
      </c>
      <c r="C27" s="35" t="s">
        <v>0</v>
      </c>
      <c r="D27" s="36" t="s">
        <v>1</v>
      </c>
      <c r="E27" s="36" t="s">
        <v>32</v>
      </c>
      <c r="F27" s="19"/>
      <c r="G27" s="2"/>
    </row>
    <row r="28" spans="1:18" x14ac:dyDescent="0.2">
      <c r="A28" s="81" t="s">
        <v>63</v>
      </c>
      <c r="B28" s="43">
        <f>IF(C28="U",0,4)</f>
        <v>0</v>
      </c>
      <c r="C28" s="26" t="s">
        <v>14</v>
      </c>
      <c r="D28" s="30">
        <f>VLOOKUP(C28,Q14:R19, 2,)</f>
        <v>0</v>
      </c>
      <c r="E28" s="28">
        <f>B28*D28</f>
        <v>0</v>
      </c>
      <c r="F28" s="19"/>
    </row>
    <row r="29" spans="1:18" x14ac:dyDescent="0.2">
      <c r="A29" s="110" t="s">
        <v>67</v>
      </c>
      <c r="B29" s="43">
        <f t="shared" ref="B29:B44" si="6">IF(C29="U",0,4)</f>
        <v>0</v>
      </c>
      <c r="C29" s="83" t="s">
        <v>14</v>
      </c>
      <c r="D29" s="31">
        <f>VLOOKUP(C29,Q14:R19, 2,)</f>
        <v>0</v>
      </c>
      <c r="E29" s="28">
        <f t="shared" ref="E29:E45" si="7">B29*D29</f>
        <v>0</v>
      </c>
    </row>
    <row r="30" spans="1:18" s="52" customFormat="1" x14ac:dyDescent="0.2">
      <c r="A30" s="110" t="s">
        <v>81</v>
      </c>
      <c r="B30" s="43">
        <f>IF(C30="U",0,4)</f>
        <v>0</v>
      </c>
      <c r="C30" s="83" t="s">
        <v>14</v>
      </c>
      <c r="D30" s="87">
        <f>VLOOKUP(C30,Q14:R19,2,)</f>
        <v>0</v>
      </c>
      <c r="E30" s="85">
        <f>B30*D30</f>
        <v>0</v>
      </c>
      <c r="F30" s="62"/>
      <c r="G30" s="62"/>
      <c r="H30" s="54"/>
    </row>
    <row r="31" spans="1:18" ht="15.95" customHeight="1" x14ac:dyDescent="0.2">
      <c r="A31" s="110" t="s">
        <v>72</v>
      </c>
      <c r="B31" s="43">
        <f t="shared" si="6"/>
        <v>0</v>
      </c>
      <c r="C31" s="83" t="s">
        <v>14</v>
      </c>
      <c r="D31" s="30">
        <f>VLOOKUP(C31,Q14:R19, 2,)</f>
        <v>0</v>
      </c>
      <c r="E31" s="28">
        <f t="shared" si="7"/>
        <v>0</v>
      </c>
    </row>
    <row r="32" spans="1:18" ht="15.95" customHeight="1" x14ac:dyDescent="0.2">
      <c r="A32" s="110" t="s">
        <v>73</v>
      </c>
      <c r="B32" s="43">
        <f t="shared" si="6"/>
        <v>0</v>
      </c>
      <c r="C32" s="83" t="s">
        <v>14</v>
      </c>
      <c r="D32" s="31">
        <f>VLOOKUP(C32,Q14:R19, 2,)</f>
        <v>0</v>
      </c>
      <c r="E32" s="28">
        <f t="shared" si="7"/>
        <v>0</v>
      </c>
    </row>
    <row r="33" spans="1:18" ht="15.95" customHeight="1" x14ac:dyDescent="0.2">
      <c r="A33" s="110" t="s">
        <v>74</v>
      </c>
      <c r="B33" s="43">
        <f t="shared" si="6"/>
        <v>0</v>
      </c>
      <c r="C33" s="83" t="s">
        <v>14</v>
      </c>
      <c r="D33" s="30">
        <f>VLOOKUP(C33,Q14:R19, 2,)</f>
        <v>0</v>
      </c>
      <c r="E33" s="28">
        <f t="shared" si="7"/>
        <v>0</v>
      </c>
    </row>
    <row r="34" spans="1:18" ht="15.95" customHeight="1" x14ac:dyDescent="0.25">
      <c r="A34" s="110" t="s">
        <v>77</v>
      </c>
      <c r="B34" s="43">
        <f>IF(C34="U",0,5)</f>
        <v>0</v>
      </c>
      <c r="C34" s="83" t="s">
        <v>14</v>
      </c>
      <c r="D34" s="31">
        <f>VLOOKUP(C34,Q14:R19, 2,)</f>
        <v>0</v>
      </c>
      <c r="E34" s="28">
        <f t="shared" si="7"/>
        <v>0</v>
      </c>
      <c r="Q34" s="8"/>
      <c r="R34" s="8"/>
    </row>
    <row r="35" spans="1:18" s="8" customFormat="1" ht="15.95" customHeight="1" x14ac:dyDescent="0.25">
      <c r="A35" s="110" t="s">
        <v>78</v>
      </c>
      <c r="B35" s="43">
        <f>IF(C35="U",0,5)</f>
        <v>0</v>
      </c>
      <c r="C35" s="83" t="s">
        <v>83</v>
      </c>
      <c r="D35" s="31">
        <f>VLOOKUP(C35,Q14:R19, 2,)</f>
        <v>0</v>
      </c>
      <c r="E35" s="85">
        <f t="shared" ref="E35" si="8">B35*D35</f>
        <v>0</v>
      </c>
      <c r="F35" s="1"/>
      <c r="G35" s="1"/>
      <c r="H35" s="2"/>
      <c r="I35"/>
      <c r="J35"/>
      <c r="K35"/>
      <c r="L35"/>
      <c r="M35"/>
      <c r="Q35" s="4"/>
      <c r="R35" s="4"/>
    </row>
    <row r="36" spans="1:18" s="4" customFormat="1" ht="15.95" customHeight="1" x14ac:dyDescent="0.25">
      <c r="A36" s="110" t="s">
        <v>68</v>
      </c>
      <c r="B36" s="43">
        <f t="shared" si="6"/>
        <v>0</v>
      </c>
      <c r="C36" s="83" t="s">
        <v>14</v>
      </c>
      <c r="D36" s="30">
        <f>VLOOKUP(C36,Q14:R19, 2,)</f>
        <v>0</v>
      </c>
      <c r="E36" s="28">
        <f t="shared" si="7"/>
        <v>0</v>
      </c>
      <c r="F36" s="10"/>
      <c r="G36" s="10"/>
      <c r="H36" s="2"/>
      <c r="I36"/>
      <c r="J36"/>
      <c r="K36"/>
      <c r="L36"/>
      <c r="M36"/>
      <c r="Q36"/>
      <c r="R36"/>
    </row>
    <row r="37" spans="1:18" ht="15.95" customHeight="1" x14ac:dyDescent="0.2">
      <c r="A37" s="81" t="s">
        <v>64</v>
      </c>
      <c r="B37" s="43">
        <f t="shared" si="6"/>
        <v>0</v>
      </c>
      <c r="C37" s="83" t="s">
        <v>14</v>
      </c>
      <c r="D37" s="31">
        <f>VLOOKUP(C37,Q14:R19, 2,)</f>
        <v>0</v>
      </c>
      <c r="E37" s="28">
        <f t="shared" si="7"/>
        <v>0</v>
      </c>
    </row>
    <row r="38" spans="1:18" s="52" customFormat="1" ht="15.95" customHeight="1" x14ac:dyDescent="0.2">
      <c r="A38" s="84" t="s">
        <v>65</v>
      </c>
      <c r="B38" s="43">
        <f t="shared" si="6"/>
        <v>0</v>
      </c>
      <c r="C38" s="83" t="s">
        <v>14</v>
      </c>
      <c r="D38" s="30">
        <f>VLOOKUP(C38,Q14:R19, 2,)</f>
        <v>0</v>
      </c>
      <c r="E38" s="28">
        <f t="shared" si="7"/>
        <v>0</v>
      </c>
      <c r="F38" s="62"/>
      <c r="G38" s="62"/>
      <c r="H38" s="54"/>
    </row>
    <row r="39" spans="1:18" ht="15.95" customHeight="1" x14ac:dyDescent="0.2">
      <c r="A39" s="110" t="s">
        <v>69</v>
      </c>
      <c r="B39" s="43">
        <f t="shared" si="6"/>
        <v>0</v>
      </c>
      <c r="C39" s="83" t="s">
        <v>14</v>
      </c>
      <c r="D39" s="30">
        <f>VLOOKUP(C39,Q14:R19, 2,)</f>
        <v>0</v>
      </c>
      <c r="E39" s="28">
        <f t="shared" si="7"/>
        <v>0</v>
      </c>
    </row>
    <row r="40" spans="1:18" ht="15.95" customHeight="1" x14ac:dyDescent="0.2">
      <c r="A40" s="110" t="s">
        <v>70</v>
      </c>
      <c r="B40" s="43">
        <f t="shared" si="6"/>
        <v>0</v>
      </c>
      <c r="C40" s="83" t="s">
        <v>14</v>
      </c>
      <c r="D40" s="31">
        <f>VLOOKUP(C40,Q14:R19, 2,)</f>
        <v>0</v>
      </c>
      <c r="E40" s="28">
        <f t="shared" si="7"/>
        <v>0</v>
      </c>
    </row>
    <row r="41" spans="1:18" ht="15.95" customHeight="1" x14ac:dyDescent="0.2">
      <c r="A41" s="98" t="s">
        <v>66</v>
      </c>
      <c r="B41" s="43">
        <f>IF(C41="U",0,1)</f>
        <v>0</v>
      </c>
      <c r="C41" s="83" t="s">
        <v>14</v>
      </c>
      <c r="D41" s="30">
        <f>VLOOKUP(C41,Q14:R19, 2,)</f>
        <v>0</v>
      </c>
      <c r="E41" s="28">
        <f t="shared" si="7"/>
        <v>0</v>
      </c>
    </row>
    <row r="42" spans="1:18" ht="15.95" customHeight="1" x14ac:dyDescent="0.2">
      <c r="A42" s="90" t="s">
        <v>71</v>
      </c>
      <c r="B42" s="43">
        <f>IF(C42="U",0,1)</f>
        <v>0</v>
      </c>
      <c r="C42" s="83" t="s">
        <v>14</v>
      </c>
      <c r="D42" s="30">
        <f>VLOOKUP(C42,Q14:R19, 2,)</f>
        <v>0</v>
      </c>
      <c r="E42" s="28">
        <f t="shared" si="7"/>
        <v>0</v>
      </c>
    </row>
    <row r="43" spans="1:18" ht="15.95" customHeight="1" x14ac:dyDescent="0.2">
      <c r="A43" s="78" t="s">
        <v>75</v>
      </c>
      <c r="B43" s="43">
        <f t="shared" si="6"/>
        <v>0</v>
      </c>
      <c r="C43" s="83" t="s">
        <v>14</v>
      </c>
      <c r="D43" s="30">
        <f>VLOOKUP(C43,Q14:R19, 2,)</f>
        <v>0</v>
      </c>
      <c r="E43" s="28">
        <f t="shared" si="7"/>
        <v>0</v>
      </c>
    </row>
    <row r="44" spans="1:18" ht="15.95" customHeight="1" x14ac:dyDescent="0.2">
      <c r="A44" s="78" t="s">
        <v>79</v>
      </c>
      <c r="B44" s="43">
        <f t="shared" si="6"/>
        <v>0</v>
      </c>
      <c r="C44" s="83" t="s">
        <v>14</v>
      </c>
      <c r="D44" s="87">
        <f>VLOOKUP(C44,Q14:R19, 2,)</f>
        <v>0</v>
      </c>
      <c r="E44" s="85">
        <f t="shared" ref="E44" si="9">B44*D44</f>
        <v>0</v>
      </c>
    </row>
    <row r="45" spans="1:18" ht="15.95" customHeight="1" thickBot="1" x14ac:dyDescent="0.25">
      <c r="A45" s="41" t="s">
        <v>76</v>
      </c>
      <c r="B45" s="43">
        <f>IF(C45="U",0,1)</f>
        <v>0</v>
      </c>
      <c r="C45" s="83" t="s">
        <v>14</v>
      </c>
      <c r="D45" s="39">
        <f>VLOOKUP(C45,Q14:R19, 2,)</f>
        <v>0</v>
      </c>
      <c r="E45" s="42">
        <f t="shared" si="7"/>
        <v>0</v>
      </c>
    </row>
    <row r="46" spans="1:18" ht="15.95" customHeight="1" thickTop="1" x14ac:dyDescent="0.2">
      <c r="A46" s="23" t="s">
        <v>26</v>
      </c>
      <c r="B46" s="29">
        <f>SUM(B28:B45)</f>
        <v>0</v>
      </c>
      <c r="C46" s="45"/>
      <c r="D46" s="46"/>
      <c r="E46" s="29">
        <f>SUM(E28:E45)</f>
        <v>0</v>
      </c>
    </row>
    <row r="47" spans="1:18" s="52" customFormat="1" ht="15.95" customHeight="1" x14ac:dyDescent="0.2">
      <c r="F47" s="62"/>
      <c r="G47" s="62"/>
      <c r="H47" s="54"/>
    </row>
  </sheetData>
  <protectedRanges>
    <protectedRange sqref="C28:C45" name="Professional"/>
    <protectedRange sqref="C10:C24" name="PreProfessional"/>
  </protectedRanges>
  <mergeCells count="8">
    <mergeCell ref="A1:F1"/>
    <mergeCell ref="A2:F2"/>
    <mergeCell ref="A3:F3"/>
    <mergeCell ref="A4:F4"/>
    <mergeCell ref="A7:A8"/>
    <mergeCell ref="B7:B8"/>
    <mergeCell ref="C7:C8"/>
    <mergeCell ref="E8:F8"/>
  </mergeCells>
  <dataValidations count="1">
    <dataValidation type="list" allowBlank="1" showInputMessage="1" showErrorMessage="1" sqref="C10:C24 C28:C45" xr:uid="{00000000-0002-0000-0100-000000000000}">
      <formula1>$Q$14:$Q$19</formula1>
    </dataValidation>
  </dataValidations>
  <pageMargins left="0.7" right="0.7" top="0.75" bottom="0.75" header="0.3" footer="0.3"/>
  <pageSetup orientation="portrait" verticalDpi="0" r:id="rId1"/>
  <ignoredErrors>
    <ignoredError sqref="F5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9B37588E572A4DA3BEF1AB1DFDBB7A" ma:contentTypeVersion="12" ma:contentTypeDescription="Create a new document." ma:contentTypeScope="" ma:versionID="278ee84551df7b779fedfcbac40d2b6e">
  <xsd:schema xmlns:xsd="http://www.w3.org/2001/XMLSchema" xmlns:xs="http://www.w3.org/2001/XMLSchema" xmlns:p="http://schemas.microsoft.com/office/2006/metadata/properties" xmlns:ns3="f057b993-d1f0-49c6-bc76-58c12ddf4f6f" xmlns:ns4="d8763aee-ce98-4d88-b5bc-c2303645d133" targetNamespace="http://schemas.microsoft.com/office/2006/metadata/properties" ma:root="true" ma:fieldsID="4d3cc59535668e8aa00b7becb4c1b30d" ns3:_="" ns4:_="">
    <xsd:import namespace="f057b993-d1f0-49c6-bc76-58c12ddf4f6f"/>
    <xsd:import namespace="d8763aee-ce98-4d88-b5bc-c2303645d13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7b993-d1f0-49c6-bc76-58c12ddf4f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3aee-ce98-4d88-b5bc-c2303645d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4DAA7B-BD42-484E-B71C-5D8ABE7623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57b993-d1f0-49c6-bc76-58c12ddf4f6f"/>
    <ds:schemaRef ds:uri="d8763aee-ce98-4d88-b5bc-c2303645d1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3DD7C3-0782-4119-BEEB-E6A70B3952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325847-CFC0-4929-B202-398BD91A993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f057b993-d1f0-49c6-bc76-58c12ddf4f6f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8763aee-ce98-4d88-b5bc-c2303645d13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ECED</vt:lpstr>
      <vt:lpstr>ECED CHECKLISTORDER</vt:lpstr>
    </vt:vector>
  </TitlesOfParts>
  <Company>Salisbury University - Early and Elementary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Early Childhood Education GPA Calculator (June 2022)</dc:title>
  <dc:creator>Laura Hutchinson</dc:creator>
  <dc:description>https://www.salisbury.edu/academic-offices/education/early-and-elementary-education/gpa-calc.aspx</dc:description>
  <cp:lastModifiedBy>Todd Smith</cp:lastModifiedBy>
  <cp:lastPrinted>2000-02-11T17:39:25Z</cp:lastPrinted>
  <dcterms:created xsi:type="dcterms:W3CDTF">1999-12-07T22:33:43Z</dcterms:created>
  <dcterms:modified xsi:type="dcterms:W3CDTF">2022-06-02T12:46:24Z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0x010100759B37588E572A4DA3BEF1AB1DFDBB7A</vt:lpwstr>
  </property>
</Properties>
</file>