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TVSMITH\OneDrive - Salisbury University\_WEB_REQUESTS\early-and-elementary-education\"/>
    </mc:Choice>
  </mc:AlternateContent>
  <xr:revisionPtr revIDLastSave="23" documentId="14_{B959295A-EF0C-41E6-993F-549FC32FFAC5}" xr6:coauthVersionLast="36" xr6:coauthVersionMax="36" xr10:uidLastSave="{3AA3948E-C159-4A2B-ACC8-099D378365BC}"/>
  <bookViews>
    <workbookView xWindow="0" yWindow="0" windowWidth="26085" windowHeight="10305" xr2:uid="{00000000-000D-0000-FFFF-FFFF00000000}"/>
  </bookViews>
  <sheets>
    <sheet name="Name - ECED&amp;EL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D31" i="1"/>
  <c r="E30" i="1"/>
  <c r="D30" i="1"/>
  <c r="D29" i="1"/>
  <c r="B31" i="1"/>
  <c r="E31" i="1" s="1"/>
  <c r="B30" i="1"/>
  <c r="B29" i="1"/>
  <c r="E29" i="1" s="1"/>
  <c r="E22" i="1"/>
  <c r="D28" i="1"/>
  <c r="E28" i="1" s="1"/>
  <c r="B28" i="1"/>
  <c r="D22" i="1"/>
  <c r="D21" i="1"/>
  <c r="D20" i="1" l="1"/>
  <c r="D18" i="1"/>
  <c r="D47" i="1"/>
  <c r="D39" i="1"/>
  <c r="D38" i="1"/>
  <c r="B47" i="1"/>
  <c r="B44" i="1"/>
  <c r="B40" i="1"/>
  <c r="B37" i="1"/>
  <c r="B36" i="1"/>
  <c r="B39" i="1"/>
  <c r="D37" i="1"/>
  <c r="B38" i="1"/>
  <c r="D10" i="1"/>
  <c r="D11" i="1"/>
  <c r="D12" i="1"/>
  <c r="E12" i="1" s="1"/>
  <c r="D13" i="1"/>
  <c r="D14" i="1"/>
  <c r="D15" i="1"/>
  <c r="D16" i="1"/>
  <c r="D17" i="1"/>
  <c r="D19" i="1"/>
  <c r="E19" i="1" s="1"/>
  <c r="D23" i="1"/>
  <c r="D24" i="1"/>
  <c r="E24" i="1" s="1"/>
  <c r="B32" i="1"/>
  <c r="D32" i="1"/>
  <c r="B33" i="1"/>
  <c r="D33" i="1"/>
  <c r="E33" i="1" s="1"/>
  <c r="B34" i="1"/>
  <c r="D34" i="1"/>
  <c r="B35" i="1"/>
  <c r="D35" i="1"/>
  <c r="D36" i="1"/>
  <c r="D40" i="1"/>
  <c r="B41" i="1"/>
  <c r="D41" i="1"/>
  <c r="B42" i="1"/>
  <c r="D42" i="1"/>
  <c r="B43" i="1"/>
  <c r="D43" i="1"/>
  <c r="D44" i="1"/>
  <c r="B45" i="1"/>
  <c r="D45" i="1"/>
  <c r="B46" i="1"/>
  <c r="D46" i="1"/>
  <c r="D48" i="1"/>
  <c r="E37" i="1" l="1"/>
  <c r="E48" i="1"/>
  <c r="E42" i="1"/>
  <c r="E34" i="1"/>
  <c r="E46" i="1"/>
  <c r="E45" i="1"/>
  <c r="E38" i="1"/>
  <c r="E35" i="1"/>
  <c r="E16" i="1"/>
  <c r="E15" i="1"/>
  <c r="E20" i="1"/>
  <c r="E18" i="1"/>
  <c r="E36" i="1"/>
  <c r="E10" i="1"/>
  <c r="E44" i="1"/>
  <c r="E21" i="1"/>
  <c r="E14" i="1"/>
  <c r="E47" i="1"/>
  <c r="E40" i="1"/>
  <c r="E17" i="1"/>
  <c r="E43" i="1"/>
  <c r="E41" i="1"/>
  <c r="E32" i="1"/>
  <c r="E23" i="1"/>
  <c r="E13" i="1"/>
  <c r="E11" i="1"/>
  <c r="E39" i="1"/>
  <c r="B49" i="1"/>
  <c r="B25" i="1"/>
  <c r="E25" i="1" l="1"/>
  <c r="F5" i="1" s="1"/>
  <c r="E49" i="1"/>
  <c r="F7" i="1" l="1"/>
  <c r="F6" i="1"/>
</calcChain>
</file>

<file path=xl/sharedStrings.xml><?xml version="1.0" encoding="utf-8"?>
<sst xmlns="http://schemas.openxmlformats.org/spreadsheetml/2006/main" count="102" uniqueCount="59">
  <si>
    <t>Totals for GPA calculations</t>
  </si>
  <si>
    <t>U</t>
  </si>
  <si>
    <t>ELED 422</t>
  </si>
  <si>
    <t>ELED 411</t>
  </si>
  <si>
    <t>ELED 499</t>
  </si>
  <si>
    <t>ELED 410</t>
  </si>
  <si>
    <t>ELED 406</t>
  </si>
  <si>
    <t>ELED 405</t>
  </si>
  <si>
    <t>ELED 403</t>
  </si>
  <si>
    <t>ELED 398</t>
  </si>
  <si>
    <t>ELED 350</t>
  </si>
  <si>
    <t>ELED 340</t>
  </si>
  <si>
    <t>ELED 330</t>
  </si>
  <si>
    <t>ELED 320</t>
  </si>
  <si>
    <t>ELED 397</t>
  </si>
  <si>
    <t>ELED 317</t>
  </si>
  <si>
    <t>ELED 305</t>
  </si>
  <si>
    <t>ELED 302</t>
  </si>
  <si>
    <t xml:space="preserve"> PTS</t>
  </si>
  <si>
    <t>VALUE</t>
  </si>
  <si>
    <t>GRADE</t>
  </si>
  <si>
    <t>CREDIT HOURS</t>
  </si>
  <si>
    <t>Professional Courses</t>
  </si>
  <si>
    <t>ELED 202</t>
  </si>
  <si>
    <t>ELED 201</t>
  </si>
  <si>
    <t>MATH 230</t>
  </si>
  <si>
    <t>MATH 150</t>
  </si>
  <si>
    <t>MATH 130</t>
  </si>
  <si>
    <t>F</t>
  </si>
  <si>
    <t>D</t>
  </si>
  <si>
    <t>C</t>
  </si>
  <si>
    <t>B</t>
  </si>
  <si>
    <t>A</t>
  </si>
  <si>
    <t>SOCIAL SCIENCE elective</t>
  </si>
  <si>
    <t>HIST elective</t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</si>
  <si>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</si>
  <si>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ENG LIT elective</t>
  </si>
  <si>
    <t>ENGL 103</t>
  </si>
  <si>
    <t>Do Not Touch This</t>
  </si>
  <si>
    <t>Pre-Professional Courses</t>
  </si>
  <si>
    <t>Overall GPA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</si>
  <si>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</si>
  <si>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</si>
  <si>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t>Professional GPA</t>
  </si>
  <si>
    <t>Pre-Professional GPA</t>
  </si>
  <si>
    <t>For approved courses in the Science Areas, see the Major Checklist.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</si>
  <si>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</si>
  <si>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</si>
  <si>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Early Childhood &amp; Elementary Education GPA Calculator</t>
  </si>
  <si>
    <t>ECED 251</t>
  </si>
  <si>
    <t>ECED 352</t>
  </si>
  <si>
    <t>ECED 356</t>
  </si>
  <si>
    <t>ECED 366</t>
  </si>
  <si>
    <t>ECED 455</t>
  </si>
  <si>
    <t>ELED 423</t>
  </si>
  <si>
    <t>BIOL 101</t>
  </si>
  <si>
    <t>GEOG 104</t>
  </si>
  <si>
    <t>CHEM/PHYS 101</t>
  </si>
  <si>
    <t>PSYC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</si>
</sst>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i/>
      <sz val="8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 style="medium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2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3" fillId="2" borderId="0" xfId="0" applyFont="1" applyFill="1" applyBorder="1"/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0" borderId="7" xfId="0" applyNumberFormat="1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4" fillId="0" borderId="0" xfId="0" applyFont="1"/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vertical="center" wrapText="1"/>
    </xf>
    <xf numFmtId="0" fontId="11" fillId="0" borderId="0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2" fontId="1" fillId="5" borderId="0" xfId="0" applyNumberFormat="1" applyFont="1" applyFill="1"/>
    <xf numFmtId="0" fontId="10" fillId="5" borderId="0" xfId="0" applyFont="1" applyFill="1"/>
    <xf numFmtId="2" fontId="8" fillId="0" borderId="0" xfId="0" applyNumberFormat="1" applyFont="1"/>
    <xf numFmtId="2" fontId="9" fillId="0" borderId="0" xfId="0" applyNumberFormat="1" applyFont="1"/>
    <xf numFmtId="0" fontId="6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2" fontId="10" fillId="5" borderId="0" xfId="0" applyNumberFormat="1" applyFont="1" applyFill="1"/>
    <xf numFmtId="0" fontId="15" fillId="0" borderId="10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22" fillId="3" borderId="11" xfId="0" applyNumberFormat="1" applyFont="1" applyFill="1" applyBorder="1" applyAlignment="1"/>
    <xf numFmtId="2" fontId="6" fillId="0" borderId="0" xfId="0" applyNumberFormat="1" applyFont="1"/>
    <xf numFmtId="0" fontId="6" fillId="0" borderId="0" xfId="0" applyFont="1"/>
    <xf numFmtId="0" fontId="21" fillId="0" borderId="0" xfId="0" applyFont="1"/>
    <xf numFmtId="2" fontId="24" fillId="3" borderId="2" xfId="0" applyNumberFormat="1" applyFont="1" applyFill="1" applyBorder="1"/>
    <xf numFmtId="2" fontId="22" fillId="3" borderId="2" xfId="0" applyNumberFormat="1" applyFont="1" applyFill="1" applyBorder="1" applyAlignment="1">
      <alignment horizontal="center" shrinkToFit="1"/>
    </xf>
    <xf numFmtId="0" fontId="25" fillId="0" borderId="0" xfId="0" applyFont="1" applyFill="1" applyAlignment="1"/>
    <xf numFmtId="0" fontId="26" fillId="0" borderId="0" xfId="0" applyFont="1" applyAlignment="1"/>
    <xf numFmtId="0" fontId="7" fillId="6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2" fontId="0" fillId="0" borderId="0" xfId="0" applyNumberFormat="1" applyFont="1"/>
    <xf numFmtId="0" fontId="0" fillId="0" borderId="0" xfId="0" applyFont="1"/>
    <xf numFmtId="0" fontId="3" fillId="0" borderId="0" xfId="0" applyNumberFormat="1" applyFont="1" applyFill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31" fillId="4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workbookViewId="0">
      <selection sqref="A1:F1"/>
    </sheetView>
  </sheetViews>
  <sheetFormatPr defaultRowHeight="15" x14ac:dyDescent="0.25"/>
  <cols>
    <col min="1" max="1" width="19.140625" style="3" customWidth="1"/>
    <col min="2" max="2" width="12" style="3" customWidth="1"/>
    <col min="3" max="3" width="11" style="3" customWidth="1"/>
    <col min="4" max="4" width="9.28515625" style="4" customWidth="1"/>
    <col min="5" max="5" width="17.7109375" style="3" bestFit="1" customWidth="1"/>
    <col min="6" max="7" width="9" style="2"/>
    <col min="8" max="8" width="19.7109375" style="1" customWidth="1"/>
    <col min="9" max="13" width="10.42578125" customWidth="1"/>
  </cols>
  <sheetData>
    <row r="1" spans="1:18" s="23" customFormat="1" ht="19.149999999999999" x14ac:dyDescent="0.3">
      <c r="A1" s="68" t="s">
        <v>48</v>
      </c>
      <c r="B1" s="68"/>
      <c r="C1" s="68"/>
      <c r="D1" s="68"/>
      <c r="E1" s="68"/>
      <c r="F1" s="68"/>
      <c r="G1" s="2"/>
      <c r="H1" s="41"/>
    </row>
    <row r="2" spans="1:18" s="23" customFormat="1" ht="18.399999999999999" x14ac:dyDescent="0.3">
      <c r="A2" s="69" t="s">
        <v>47</v>
      </c>
      <c r="B2" s="69"/>
      <c r="C2" s="69"/>
      <c r="D2" s="69"/>
      <c r="E2" s="69"/>
      <c r="F2" s="69"/>
      <c r="G2" s="2"/>
      <c r="H2" s="41"/>
    </row>
    <row r="3" spans="1:18" s="59" customFormat="1" ht="13.7" x14ac:dyDescent="0.25">
      <c r="A3" s="70" t="s">
        <v>46</v>
      </c>
      <c r="B3" s="70"/>
      <c r="C3" s="70"/>
      <c r="D3" s="70"/>
      <c r="E3" s="70"/>
      <c r="F3" s="70"/>
      <c r="G3" s="60"/>
    </row>
    <row r="4" spans="1:18" s="59" customFormat="1" ht="13.7" x14ac:dyDescent="0.25">
      <c r="A4" s="71" t="s">
        <v>45</v>
      </c>
      <c r="B4" s="71"/>
      <c r="C4" s="71"/>
      <c r="D4" s="71"/>
      <c r="E4" s="71"/>
      <c r="F4" s="71"/>
      <c r="G4" s="60"/>
    </row>
    <row r="5" spans="1:18" thickBot="1" x14ac:dyDescent="0.3">
      <c r="A5" s="56"/>
      <c r="B5" s="55"/>
      <c r="C5" s="55"/>
      <c r="D5" s="54"/>
      <c r="E5" s="58" t="s">
        <v>44</v>
      </c>
      <c r="F5" s="57">
        <f>E25/B25</f>
        <v>0</v>
      </c>
    </row>
    <row r="6" spans="1:18" ht="15.6" thickTop="1" thickBot="1" x14ac:dyDescent="0.3">
      <c r="A6" s="56"/>
      <c r="B6" s="55"/>
      <c r="C6" s="55"/>
      <c r="D6" s="54"/>
      <c r="E6" s="53" t="s">
        <v>43</v>
      </c>
      <c r="F6" s="53" t="e">
        <f>E49/B49</f>
        <v>#DIV/0!</v>
      </c>
    </row>
    <row r="7" spans="1:18" ht="16.5" thickTop="1" thickBot="1" x14ac:dyDescent="0.3">
      <c r="A7" s="72"/>
      <c r="B7" s="74" t="s">
        <v>42</v>
      </c>
      <c r="C7" s="75" t="s">
        <v>41</v>
      </c>
      <c r="D7" s="54"/>
      <c r="E7" s="53" t="s">
        <v>40</v>
      </c>
      <c r="F7" s="53">
        <f>(E25+E49)/(B25+B49)</f>
        <v>0</v>
      </c>
    </row>
    <row r="8" spans="1:18" s="50" customFormat="1" ht="20.45" customHeight="1" thickTop="1" x14ac:dyDescent="0.2">
      <c r="A8" s="73"/>
      <c r="B8" s="74"/>
      <c r="C8" s="75"/>
      <c r="D8" s="52"/>
      <c r="E8" s="76"/>
      <c r="F8" s="76"/>
      <c r="H8" s="51"/>
    </row>
    <row r="9" spans="1:18" s="47" customFormat="1" ht="17.100000000000001" thickBot="1" x14ac:dyDescent="0.35">
      <c r="A9" s="30" t="s">
        <v>39</v>
      </c>
      <c r="B9" s="29" t="s">
        <v>21</v>
      </c>
      <c r="C9" s="28" t="s">
        <v>20</v>
      </c>
      <c r="D9" s="27" t="s">
        <v>19</v>
      </c>
      <c r="E9" s="27" t="s">
        <v>18</v>
      </c>
      <c r="F9" s="48"/>
      <c r="H9" s="1"/>
      <c r="I9"/>
      <c r="J9"/>
      <c r="K9"/>
      <c r="L9"/>
      <c r="M9"/>
      <c r="Q9" s="25" t="s">
        <v>38</v>
      </c>
      <c r="R9" s="25"/>
    </row>
    <row r="10" spans="1:18" s="47" customFormat="1" ht="15.95" customHeight="1" x14ac:dyDescent="0.3">
      <c r="A10" s="21" t="s">
        <v>37</v>
      </c>
      <c r="B10" s="38">
        <v>4</v>
      </c>
      <c r="C10" s="11" t="s">
        <v>1</v>
      </c>
      <c r="D10" s="15">
        <f>VLOOKUP(C10,Q14:R19, 2,)</f>
        <v>0</v>
      </c>
      <c r="E10" s="14">
        <f t="shared" ref="E10:E24" si="0">B10*D10</f>
        <v>0</v>
      </c>
      <c r="F10" s="48"/>
      <c r="G10" s="1"/>
      <c r="H10" s="1"/>
      <c r="I10"/>
      <c r="J10"/>
      <c r="K10"/>
      <c r="L10"/>
      <c r="M10"/>
      <c r="N10"/>
      <c r="Q10" s="25"/>
      <c r="R10" s="25"/>
    </row>
    <row r="11" spans="1:18" s="47" customFormat="1" ht="15.95" customHeight="1" x14ac:dyDescent="0.3">
      <c r="A11" s="49" t="s">
        <v>36</v>
      </c>
      <c r="B11" s="38">
        <v>4</v>
      </c>
      <c r="C11" s="11" t="s">
        <v>1</v>
      </c>
      <c r="D11" s="15">
        <f>VLOOKUP(C11,Q14:R19, 2,)</f>
        <v>0</v>
      </c>
      <c r="E11" s="14">
        <f t="shared" si="0"/>
        <v>0</v>
      </c>
      <c r="F11" s="48"/>
      <c r="G11" s="1"/>
      <c r="H11" s="1"/>
      <c r="I11"/>
      <c r="J11"/>
      <c r="K11"/>
      <c r="L11"/>
      <c r="M11"/>
      <c r="N11"/>
      <c r="Q11" s="25"/>
      <c r="R11" s="25"/>
    </row>
    <row r="12" spans="1:18" s="47" customFormat="1" ht="15.95" customHeight="1" x14ac:dyDescent="0.3">
      <c r="A12" s="21" t="s">
        <v>35</v>
      </c>
      <c r="B12" s="38">
        <v>4</v>
      </c>
      <c r="C12" s="11" t="s">
        <v>1</v>
      </c>
      <c r="D12" s="15">
        <f>VLOOKUP(C12,Q14:R19, 2,)</f>
        <v>0</v>
      </c>
      <c r="E12" s="14">
        <f t="shared" si="0"/>
        <v>0</v>
      </c>
      <c r="F12" s="48"/>
      <c r="G12" s="1"/>
      <c r="H12" s="1"/>
      <c r="I12"/>
      <c r="J12"/>
      <c r="K12"/>
      <c r="L12"/>
      <c r="M12"/>
      <c r="N12"/>
      <c r="Q12" s="25"/>
      <c r="R12" s="25"/>
    </row>
    <row r="13" spans="1:18" ht="15.95" customHeight="1" x14ac:dyDescent="0.25">
      <c r="A13" s="46" t="s">
        <v>34</v>
      </c>
      <c r="B13" s="38">
        <v>4</v>
      </c>
      <c r="C13" s="11" t="s">
        <v>1</v>
      </c>
      <c r="D13" s="15">
        <f>VLOOKUP(C13,Q14:R19, 2,)</f>
        <v>0</v>
      </c>
      <c r="E13" s="36">
        <f t="shared" si="0"/>
        <v>0</v>
      </c>
      <c r="F13" s="26"/>
      <c r="G13" s="1"/>
      <c r="Q13" s="40" t="s">
        <v>20</v>
      </c>
      <c r="R13" s="45" t="s">
        <v>19</v>
      </c>
    </row>
    <row r="14" spans="1:18" ht="15.95" customHeight="1" x14ac:dyDescent="0.25">
      <c r="A14" s="44" t="s">
        <v>33</v>
      </c>
      <c r="B14" s="38">
        <v>4</v>
      </c>
      <c r="C14" s="11" t="s">
        <v>1</v>
      </c>
      <c r="D14" s="15">
        <f>VLOOKUP(C14,Q14:R19, 2,)</f>
        <v>0</v>
      </c>
      <c r="E14" s="14">
        <f t="shared" si="0"/>
        <v>0</v>
      </c>
      <c r="F14" s="26"/>
      <c r="G14" s="1"/>
      <c r="Q14" s="40" t="s">
        <v>32</v>
      </c>
      <c r="R14" s="39">
        <v>4</v>
      </c>
    </row>
    <row r="15" spans="1:18" ht="15.95" customHeight="1" x14ac:dyDescent="0.25">
      <c r="A15" s="43" t="s">
        <v>58</v>
      </c>
      <c r="B15" s="38">
        <v>4</v>
      </c>
      <c r="C15" s="11" t="s">
        <v>1</v>
      </c>
      <c r="D15" s="15">
        <f>VLOOKUP(C15,Q14:R19, 2,)</f>
        <v>0</v>
      </c>
      <c r="E15" s="36">
        <f t="shared" si="0"/>
        <v>0</v>
      </c>
      <c r="F15" s="26"/>
      <c r="G15" s="1"/>
      <c r="Q15" s="40" t="s">
        <v>31</v>
      </c>
      <c r="R15" s="39">
        <v>3</v>
      </c>
    </row>
    <row r="16" spans="1:18" ht="15.95" customHeight="1" x14ac:dyDescent="0.25">
      <c r="A16" s="67" t="s">
        <v>55</v>
      </c>
      <c r="B16" s="38">
        <v>4</v>
      </c>
      <c r="C16" s="11" t="s">
        <v>1</v>
      </c>
      <c r="D16" s="15">
        <f>VLOOKUP(C16,Q14:R19, 2,)</f>
        <v>0</v>
      </c>
      <c r="E16" s="14">
        <f t="shared" si="0"/>
        <v>0</v>
      </c>
      <c r="G16" s="1"/>
      <c r="H16" s="42"/>
      <c r="I16" s="24"/>
      <c r="J16" s="24"/>
      <c r="K16" s="24"/>
      <c r="L16" s="24"/>
      <c r="M16" s="24"/>
      <c r="Q16" s="40" t="s">
        <v>30</v>
      </c>
      <c r="R16" s="39">
        <v>2</v>
      </c>
    </row>
    <row r="17" spans="1:18" ht="15.95" customHeight="1" x14ac:dyDescent="0.25">
      <c r="A17" s="16" t="s">
        <v>57</v>
      </c>
      <c r="B17" s="38">
        <v>4</v>
      </c>
      <c r="C17" s="11" t="s">
        <v>1</v>
      </c>
      <c r="D17" s="15">
        <f>VLOOKUP(C17,Q14:R19, 2,)</f>
        <v>0</v>
      </c>
      <c r="E17" s="36">
        <f t="shared" si="0"/>
        <v>0</v>
      </c>
      <c r="F17" s="26"/>
      <c r="G17" s="1"/>
      <c r="H17" s="41"/>
      <c r="I17" s="23"/>
      <c r="J17" s="23"/>
      <c r="K17" s="23"/>
      <c r="L17" s="23"/>
      <c r="M17" s="23"/>
      <c r="Q17" s="40" t="s">
        <v>29</v>
      </c>
      <c r="R17" s="39">
        <v>1</v>
      </c>
    </row>
    <row r="18" spans="1:18" ht="15.95" customHeight="1" x14ac:dyDescent="0.25">
      <c r="A18" s="16" t="s">
        <v>56</v>
      </c>
      <c r="B18" s="38">
        <v>4</v>
      </c>
      <c r="C18" s="11" t="s">
        <v>1</v>
      </c>
      <c r="D18" s="15">
        <f>VLOOKUP(C18,Q14:R19, 2,)</f>
        <v>0</v>
      </c>
      <c r="E18" s="36">
        <f t="shared" si="0"/>
        <v>0</v>
      </c>
      <c r="F18" s="26"/>
      <c r="G18" s="1"/>
      <c r="Q18" s="40" t="s">
        <v>28</v>
      </c>
      <c r="R18" s="39">
        <v>0</v>
      </c>
    </row>
    <row r="19" spans="1:18" ht="15.95" customHeight="1" x14ac:dyDescent="0.25">
      <c r="A19" s="20" t="s">
        <v>27</v>
      </c>
      <c r="B19" s="38">
        <v>3</v>
      </c>
      <c r="C19" s="11" t="s">
        <v>1</v>
      </c>
      <c r="D19" s="15">
        <f>VLOOKUP(C19,Q14:R19, 2,)</f>
        <v>0</v>
      </c>
      <c r="E19" s="36">
        <f t="shared" si="0"/>
        <v>0</v>
      </c>
      <c r="F19" s="26"/>
      <c r="G19" s="1"/>
      <c r="Q19" s="40" t="s">
        <v>1</v>
      </c>
      <c r="R19" s="39">
        <v>0</v>
      </c>
    </row>
    <row r="20" spans="1:18" ht="15.95" customHeight="1" x14ac:dyDescent="0.25">
      <c r="A20" s="20" t="s">
        <v>26</v>
      </c>
      <c r="B20" s="38">
        <v>3</v>
      </c>
      <c r="C20" s="11" t="s">
        <v>1</v>
      </c>
      <c r="D20" s="15">
        <f>VLOOKUP(C20,Q14:R19, 2,)</f>
        <v>0</v>
      </c>
      <c r="E20" s="36">
        <f t="shared" si="0"/>
        <v>0</v>
      </c>
      <c r="F20" s="26"/>
      <c r="G20" s="1"/>
    </row>
    <row r="21" spans="1:18" ht="15.95" customHeight="1" x14ac:dyDescent="0.25">
      <c r="A21" s="37" t="s">
        <v>25</v>
      </c>
      <c r="B21" s="12">
        <v>3</v>
      </c>
      <c r="C21" s="11" t="s">
        <v>1</v>
      </c>
      <c r="D21" s="15">
        <f>VLOOKUP(C21,Q14:R19,2,)</f>
        <v>0</v>
      </c>
      <c r="E21" s="14">
        <f t="shared" si="0"/>
        <v>0</v>
      </c>
      <c r="F21" s="26"/>
      <c r="G21" s="1"/>
    </row>
    <row r="22" spans="1:18" ht="15.95" customHeight="1" x14ac:dyDescent="0.25">
      <c r="A22" s="37" t="s">
        <v>49</v>
      </c>
      <c r="B22" s="12">
        <v>3</v>
      </c>
      <c r="C22" s="11" t="s">
        <v>1</v>
      </c>
      <c r="D22" s="15">
        <f>VLOOKUP(C22,Q14:R19,2,)</f>
        <v>0</v>
      </c>
      <c r="E22" s="14">
        <f>B22*D22</f>
        <v>0</v>
      </c>
      <c r="F22" s="26"/>
      <c r="G22" s="1"/>
    </row>
    <row r="23" spans="1:18" ht="15.95" customHeight="1" x14ac:dyDescent="0.25">
      <c r="A23" s="20" t="s">
        <v>24</v>
      </c>
      <c r="B23" s="12">
        <v>1</v>
      </c>
      <c r="C23" s="11" t="s">
        <v>1</v>
      </c>
      <c r="D23" s="15">
        <f>VLOOKUP(C23,Q14:R19, 2,)</f>
        <v>0</v>
      </c>
      <c r="E23" s="36">
        <f t="shared" si="0"/>
        <v>0</v>
      </c>
      <c r="F23" s="35"/>
      <c r="G23" s="1"/>
    </row>
    <row r="24" spans="1:18" ht="15.95" customHeight="1" thickBot="1" x14ac:dyDescent="0.3">
      <c r="A24" s="34" t="s">
        <v>23</v>
      </c>
      <c r="B24" s="33">
        <v>4</v>
      </c>
      <c r="C24" s="11" t="s">
        <v>1</v>
      </c>
      <c r="D24" s="15">
        <f>VLOOKUP(C24,Q14:R19, 2,)</f>
        <v>0</v>
      </c>
      <c r="E24" s="32">
        <f t="shared" si="0"/>
        <v>0</v>
      </c>
      <c r="F24" s="26"/>
      <c r="G24" s="1"/>
    </row>
    <row r="25" spans="1:18" thickTop="1" x14ac:dyDescent="0.25">
      <c r="A25" s="8" t="s">
        <v>0</v>
      </c>
      <c r="B25" s="5">
        <f>SUM(B10:B24)</f>
        <v>53</v>
      </c>
      <c r="C25" s="7"/>
      <c r="D25" s="6"/>
      <c r="E25" s="5">
        <f>SUM(E10:E24)</f>
        <v>0</v>
      </c>
      <c r="F25" s="26"/>
      <c r="G25" s="1"/>
    </row>
    <row r="26" spans="1:18" x14ac:dyDescent="0.25">
      <c r="B26" s="31"/>
      <c r="F26" s="26"/>
      <c r="G26" s="1"/>
    </row>
    <row r="27" spans="1:18" ht="15.75" thickBot="1" x14ac:dyDescent="0.3">
      <c r="A27" s="30" t="s">
        <v>22</v>
      </c>
      <c r="B27" s="29" t="s">
        <v>21</v>
      </c>
      <c r="C27" s="28" t="s">
        <v>20</v>
      </c>
      <c r="D27" s="27" t="s">
        <v>19</v>
      </c>
      <c r="E27" s="27" t="s">
        <v>18</v>
      </c>
      <c r="F27" s="26"/>
      <c r="G27" s="1"/>
    </row>
    <row r="28" spans="1:18" s="65" customFormat="1" ht="15.95" customHeight="1" x14ac:dyDescent="0.25">
      <c r="A28" s="62" t="s">
        <v>50</v>
      </c>
      <c r="B28" s="5">
        <f>IF(C28="U",0,4)</f>
        <v>0</v>
      </c>
      <c r="C28" s="61" t="s">
        <v>1</v>
      </c>
      <c r="D28" s="63">
        <f>VLOOKUP(C28,Q14:R19,2,)</f>
        <v>0</v>
      </c>
      <c r="E28" s="66">
        <f>B28*D28</f>
        <v>0</v>
      </c>
      <c r="F28" s="26"/>
      <c r="G28" s="64"/>
      <c r="H28" s="64"/>
    </row>
    <row r="29" spans="1:18" s="65" customFormat="1" ht="15.95" customHeight="1" x14ac:dyDescent="0.25">
      <c r="A29" s="62" t="s">
        <v>51</v>
      </c>
      <c r="B29" s="5">
        <f>IF(C29="U", 0,4)</f>
        <v>0</v>
      </c>
      <c r="C29" s="61" t="s">
        <v>1</v>
      </c>
      <c r="D29" s="63">
        <f>VLOOKUP(C29, Q14:R19,2,)</f>
        <v>0</v>
      </c>
      <c r="E29" s="66">
        <f>B29*D29</f>
        <v>0</v>
      </c>
      <c r="F29" s="26"/>
      <c r="G29" s="64"/>
      <c r="H29" s="64"/>
    </row>
    <row r="30" spans="1:18" s="65" customFormat="1" ht="15.95" customHeight="1" x14ac:dyDescent="0.25">
      <c r="A30" s="62" t="s">
        <v>52</v>
      </c>
      <c r="B30" s="5">
        <f>IF(C30="U", 0,4)</f>
        <v>0</v>
      </c>
      <c r="C30" s="61" t="s">
        <v>1</v>
      </c>
      <c r="D30" s="63">
        <f>VLOOKUP(C30, Q14:R19, 2,)</f>
        <v>0</v>
      </c>
      <c r="E30" s="66">
        <f>B30*D30</f>
        <v>0</v>
      </c>
      <c r="F30" s="26"/>
      <c r="G30" s="64"/>
      <c r="H30" s="64"/>
    </row>
    <row r="31" spans="1:18" s="65" customFormat="1" ht="15.95" customHeight="1" x14ac:dyDescent="0.25">
      <c r="A31" s="62" t="s">
        <v>53</v>
      </c>
      <c r="B31" s="5">
        <f>IF(C31="U",0,5)</f>
        <v>0</v>
      </c>
      <c r="C31" s="61" t="s">
        <v>1</v>
      </c>
      <c r="D31" s="63">
        <f>VLOOKUP(C31, Q14:R19, 2,)</f>
        <v>0</v>
      </c>
      <c r="E31" s="66">
        <f>B31*D31</f>
        <v>0</v>
      </c>
      <c r="F31" s="26"/>
      <c r="G31" s="64"/>
      <c r="H31" s="64"/>
    </row>
    <row r="32" spans="1:18" ht="15.95" customHeight="1" x14ac:dyDescent="0.25">
      <c r="A32" s="22" t="s">
        <v>17</v>
      </c>
      <c r="B32" s="12">
        <f t="shared" ref="B32:B38" si="1">IF(C32="U",0,4)</f>
        <v>0</v>
      </c>
      <c r="C32" s="11" t="s">
        <v>1</v>
      </c>
      <c r="D32" s="15">
        <f>VLOOKUP(C32,Q14:R19, 2,)</f>
        <v>0</v>
      </c>
      <c r="E32" s="14">
        <f t="shared" ref="E32:E48" si="2">B32*D32</f>
        <v>0</v>
      </c>
      <c r="F32" s="26"/>
    </row>
    <row r="33" spans="1:18" ht="15.95" customHeight="1" x14ac:dyDescent="0.25">
      <c r="A33" s="20" t="s">
        <v>16</v>
      </c>
      <c r="B33" s="12">
        <f t="shared" si="1"/>
        <v>0</v>
      </c>
      <c r="C33" s="11" t="s">
        <v>1</v>
      </c>
      <c r="D33" s="19">
        <f>VLOOKUP(C33,Q14:R19, 2,)</f>
        <v>0</v>
      </c>
      <c r="E33" s="14">
        <f t="shared" si="2"/>
        <v>0</v>
      </c>
    </row>
    <row r="34" spans="1:18" ht="15.95" customHeight="1" x14ac:dyDescent="0.25">
      <c r="A34" s="20" t="s">
        <v>15</v>
      </c>
      <c r="B34" s="12">
        <f t="shared" si="1"/>
        <v>0</v>
      </c>
      <c r="C34" s="11" t="s">
        <v>1</v>
      </c>
      <c r="D34" s="15">
        <f>VLOOKUP(C34,Q14:R19, 2,)</f>
        <v>0</v>
      </c>
      <c r="E34" s="14">
        <f t="shared" si="2"/>
        <v>0</v>
      </c>
    </row>
    <row r="35" spans="1:18" ht="15.95" customHeight="1" x14ac:dyDescent="0.25">
      <c r="A35" s="20" t="s">
        <v>13</v>
      </c>
      <c r="B35" s="12">
        <f t="shared" si="1"/>
        <v>0</v>
      </c>
      <c r="C35" s="11" t="s">
        <v>1</v>
      </c>
      <c r="D35" s="15">
        <f>VLOOKUP(C35,Q14:R19, 2,)</f>
        <v>0</v>
      </c>
      <c r="E35" s="14">
        <f t="shared" si="2"/>
        <v>0</v>
      </c>
    </row>
    <row r="36" spans="1:18" ht="15.95" customHeight="1" x14ac:dyDescent="0.25">
      <c r="A36" s="20" t="s">
        <v>12</v>
      </c>
      <c r="B36" s="12">
        <f t="shared" si="1"/>
        <v>0</v>
      </c>
      <c r="C36" s="11" t="s">
        <v>1</v>
      </c>
      <c r="D36" s="19">
        <f>VLOOKUP(C36,Q14:R19, 2,)</f>
        <v>0</v>
      </c>
      <c r="E36" s="14">
        <f t="shared" si="2"/>
        <v>0</v>
      </c>
      <c r="Q36" s="24"/>
      <c r="R36" s="24"/>
    </row>
    <row r="37" spans="1:18" s="24" customFormat="1" ht="15.95" customHeight="1" x14ac:dyDescent="0.25">
      <c r="A37" s="20" t="s">
        <v>11</v>
      </c>
      <c r="B37" s="12">
        <f t="shared" si="1"/>
        <v>0</v>
      </c>
      <c r="C37" s="11" t="s">
        <v>1</v>
      </c>
      <c r="D37" s="19">
        <f>VLOOKUP(C37,Q14:R19, 2,)</f>
        <v>0</v>
      </c>
      <c r="E37" s="14">
        <f t="shared" si="2"/>
        <v>0</v>
      </c>
      <c r="F37" s="25"/>
      <c r="G37" s="25"/>
      <c r="H37" s="1"/>
      <c r="I37"/>
      <c r="J37"/>
      <c r="K37"/>
      <c r="L37"/>
      <c r="M37"/>
      <c r="Q37" s="23"/>
      <c r="R37" s="23"/>
    </row>
    <row r="38" spans="1:18" s="23" customFormat="1" ht="15.95" customHeight="1" x14ac:dyDescent="0.25">
      <c r="A38" s="20" t="s">
        <v>10</v>
      </c>
      <c r="B38" s="12">
        <f t="shared" si="1"/>
        <v>0</v>
      </c>
      <c r="C38" s="11" t="s">
        <v>1</v>
      </c>
      <c r="D38" s="15">
        <f>VLOOKUP(C38,Q14:R19, 2,)</f>
        <v>0</v>
      </c>
      <c r="E38" s="14">
        <f t="shared" si="2"/>
        <v>0</v>
      </c>
      <c r="F38" s="2"/>
      <c r="G38" s="2"/>
      <c r="H38" s="1"/>
      <c r="I38"/>
      <c r="J38"/>
      <c r="K38"/>
      <c r="L38"/>
      <c r="M38"/>
      <c r="Q38"/>
      <c r="R38"/>
    </row>
    <row r="39" spans="1:18" s="23" customFormat="1" ht="15.95" customHeight="1" x14ac:dyDescent="0.25">
      <c r="A39" s="20" t="s">
        <v>14</v>
      </c>
      <c r="B39" s="12">
        <f>IF(C39="U",0,1)</f>
        <v>0</v>
      </c>
      <c r="C39" s="11" t="s">
        <v>1</v>
      </c>
      <c r="D39" s="15">
        <f>VLOOKUP(C39,Q14:R19, 2,)</f>
        <v>0</v>
      </c>
      <c r="E39" s="14">
        <f t="shared" si="2"/>
        <v>0</v>
      </c>
      <c r="F39" s="2"/>
      <c r="G39" s="2"/>
      <c r="H39" s="1"/>
      <c r="I39"/>
      <c r="J39"/>
      <c r="K39"/>
      <c r="L39"/>
      <c r="M39"/>
      <c r="Q39"/>
      <c r="R39"/>
    </row>
    <row r="40" spans="1:18" ht="15.95" customHeight="1" x14ac:dyDescent="0.25">
      <c r="A40" s="22" t="s">
        <v>9</v>
      </c>
      <c r="B40" s="12">
        <f>IF(C40="U",0,1)</f>
        <v>0</v>
      </c>
      <c r="C40" s="11" t="s">
        <v>1</v>
      </c>
      <c r="D40" s="19">
        <f>VLOOKUP(C40,Q14:R19, 2,)</f>
        <v>0</v>
      </c>
      <c r="E40" s="14">
        <f t="shared" si="2"/>
        <v>0</v>
      </c>
    </row>
    <row r="41" spans="1:18" ht="15.95" customHeight="1" x14ac:dyDescent="0.25">
      <c r="A41" s="21" t="s">
        <v>8</v>
      </c>
      <c r="B41" s="12">
        <f>IF(C41="U",0,4)</f>
        <v>0</v>
      </c>
      <c r="C41" s="11" t="s">
        <v>1</v>
      </c>
      <c r="D41" s="15">
        <f>VLOOKUP(C41,Q14:R19, 2,)</f>
        <v>0</v>
      </c>
      <c r="E41" s="14">
        <f t="shared" si="2"/>
        <v>0</v>
      </c>
    </row>
    <row r="42" spans="1:18" ht="15.95" customHeight="1" x14ac:dyDescent="0.25">
      <c r="A42" s="20" t="s">
        <v>7</v>
      </c>
      <c r="B42" s="12">
        <f>IF(C42="U",0,4)</f>
        <v>0</v>
      </c>
      <c r="C42" s="11" t="s">
        <v>1</v>
      </c>
      <c r="D42" s="15">
        <f>VLOOKUP(C42,Q14:R19, 2,)</f>
        <v>0</v>
      </c>
      <c r="E42" s="14">
        <f t="shared" si="2"/>
        <v>0</v>
      </c>
    </row>
    <row r="43" spans="1:18" ht="15.95" customHeight="1" x14ac:dyDescent="0.25">
      <c r="A43" s="20" t="s">
        <v>6</v>
      </c>
      <c r="B43" s="12">
        <f>IF(C43="U",0,4)</f>
        <v>0</v>
      </c>
      <c r="C43" s="11" t="s">
        <v>1</v>
      </c>
      <c r="D43" s="19">
        <f>VLOOKUP(C43,Q14:R19, 2,)</f>
        <v>0</v>
      </c>
      <c r="E43" s="14">
        <f t="shared" si="2"/>
        <v>0</v>
      </c>
    </row>
    <row r="44" spans="1:18" ht="15.95" customHeight="1" x14ac:dyDescent="0.25">
      <c r="A44" s="18" t="s">
        <v>5</v>
      </c>
      <c r="B44" s="12">
        <f>IF(C44="U",0,4)</f>
        <v>0</v>
      </c>
      <c r="C44" s="11" t="s">
        <v>1</v>
      </c>
      <c r="D44" s="15">
        <f>VLOOKUP(C44,Q14:R19, 2,)</f>
        <v>0</v>
      </c>
      <c r="E44" s="14">
        <f t="shared" si="2"/>
        <v>0</v>
      </c>
    </row>
    <row r="45" spans="1:18" ht="15.95" customHeight="1" x14ac:dyDescent="0.25">
      <c r="A45" s="17" t="s">
        <v>4</v>
      </c>
      <c r="B45" s="12">
        <f>IF(C45="U",0,1)</f>
        <v>0</v>
      </c>
      <c r="C45" s="11" t="s">
        <v>1</v>
      </c>
      <c r="D45" s="15">
        <f>VLOOKUP(C45,Q14:R19, 2,)</f>
        <v>0</v>
      </c>
      <c r="E45" s="14">
        <f t="shared" si="2"/>
        <v>0</v>
      </c>
    </row>
    <row r="46" spans="1:18" ht="15.95" customHeight="1" x14ac:dyDescent="0.25">
      <c r="A46" s="16" t="s">
        <v>3</v>
      </c>
      <c r="B46" s="12">
        <f>IF(C46="U",0,4)</f>
        <v>0</v>
      </c>
      <c r="C46" s="11" t="s">
        <v>1</v>
      </c>
      <c r="D46" s="15">
        <f>VLOOKUP(C46,Q14:R19, 2,)</f>
        <v>0</v>
      </c>
      <c r="E46" s="14">
        <f t="shared" si="2"/>
        <v>0</v>
      </c>
    </row>
    <row r="47" spans="1:18" ht="15.95" customHeight="1" x14ac:dyDescent="0.25">
      <c r="A47" s="16" t="s">
        <v>2</v>
      </c>
      <c r="B47" s="12">
        <f>IF(C47="U",0,5)</f>
        <v>0</v>
      </c>
      <c r="C47" s="11" t="s">
        <v>1</v>
      </c>
      <c r="D47" s="15">
        <f>VLOOKUP(C47,Q14:R19, 2,)</f>
        <v>0</v>
      </c>
      <c r="E47" s="14">
        <f t="shared" si="2"/>
        <v>0</v>
      </c>
    </row>
    <row r="48" spans="1:18" ht="15.95" customHeight="1" thickBot="1" x14ac:dyDescent="0.3">
      <c r="A48" s="13" t="s">
        <v>54</v>
      </c>
      <c r="B48" s="12">
        <f>IF(C48="U",0,2)</f>
        <v>0</v>
      </c>
      <c r="C48" s="11" t="s">
        <v>1</v>
      </c>
      <c r="D48" s="10">
        <f>VLOOKUP(C48,Q14:R19, 2,)</f>
        <v>0</v>
      </c>
      <c r="E48" s="9">
        <f t="shared" si="2"/>
        <v>0</v>
      </c>
    </row>
    <row r="49" spans="1:5" ht="15.75" thickTop="1" x14ac:dyDescent="0.25">
      <c r="A49" s="8" t="s">
        <v>0</v>
      </c>
      <c r="B49" s="5">
        <f>SUM(B32:B48)</f>
        <v>0</v>
      </c>
      <c r="C49" s="7"/>
      <c r="D49" s="6"/>
      <c r="E49" s="5">
        <f>SUM(E32:E48)</f>
        <v>0</v>
      </c>
    </row>
    <row r="50" spans="1:5" x14ac:dyDescent="0.25">
      <c r="A50"/>
      <c r="B50"/>
      <c r="C50"/>
      <c r="D50"/>
      <c r="E50"/>
    </row>
  </sheetData>
  <protectedRanges>
    <protectedRange sqref="C32:C48" name="Professional"/>
    <protectedRange sqref="C10:C24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32:C48 C10:C24" xr:uid="{00000000-0002-0000-0000-000000000000}">
      <formula1>$Q$14:$Q$19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B2111A-3E5B-42D1-AB54-7FDC72930F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ED0F59-48B6-4C2C-AA61-F06CFC114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6C537A-3319-4237-9970-6B5DE24434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57b993-d1f0-49c6-bc76-58c12ddf4f6f"/>
    <ds:schemaRef ds:uri="http://purl.org/dc/elements/1.1/"/>
    <ds:schemaRef ds:uri="http://schemas.microsoft.com/office/2006/metadata/properties"/>
    <ds:schemaRef ds:uri="http://schemas.microsoft.com/office/infopath/2007/PartnerControls"/>
    <ds:schemaRef ds:uri="d8763aee-ce98-4d88-b5bc-c2303645d13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- ECED&amp;ELED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&amp; Elementary Education GPA Calculator</dc:title>
  <dc:creator>LDHUTCHINSON@salisbury.edu</dc:creator>
  <dc:description>https://www.salisbury.edu/academic-offices/education/early-and-elementary-education/gpa-calc.aspx</dc:description>
  <cp:lastModifiedBy>Todd Smith</cp:lastModifiedBy>
  <dcterms:created xsi:type="dcterms:W3CDTF">2019-05-29T14:31:18Z</dcterms:created>
  <dcterms:modified xsi:type="dcterms:W3CDTF">2022-06-02T13:21:55Z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