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G:\My Drive\0000-Salisbury\"/>
    </mc:Choice>
  </mc:AlternateContent>
  <xr:revisionPtr revIDLastSave="0" documentId="13_ncr:1_{DC864F1E-4543-454D-ACCD-1DB0619682AF}" xr6:coauthVersionLast="47" xr6:coauthVersionMax="47" xr10:uidLastSave="{00000000-0000-0000-0000-000000000000}"/>
  <bookViews>
    <workbookView xWindow="-28920" yWindow="1335" windowWidth="29040" windowHeight="15720" xr2:uid="{2BA6541A-A5B9-4EEB-AAF5-E2735AECDA33}"/>
  </bookViews>
  <sheets>
    <sheet name="Start Up" sheetId="31" r:id="rId1"/>
    <sheet name="Sales" sheetId="32" r:id="rId2"/>
    <sheet name="Expenses" sheetId="33" r:id="rId3"/>
    <sheet name="CashYear1" sheetId="20" r:id="rId4"/>
    <sheet name="CashYear2" sheetId="21" r:id="rId5"/>
    <sheet name="CashYear3" sheetId="27" r:id="rId6"/>
    <sheet name="P&amp;L" sheetId="1" r:id="rId7"/>
    <sheet name="BS" sheetId="3" r:id="rId8"/>
    <sheet name="BREAKEVEN_ANALYSIS" sheetId="34" r:id="rId9"/>
    <sheet name="Loans" sheetId="24" r:id="rId10"/>
  </sheets>
  <definedNames>
    <definedName name="Last_Row" localSheetId="5">IF(CashYear3!Values_Entered,Header_Row+CashYear3!Number_of_Payments,Header_Row)</definedName>
    <definedName name="Last_Row">IF([0]!Values_Entered,Header_Row+[0]!Number_of_Payments,Header_Row)</definedName>
    <definedName name="Number_of_Payments" localSheetId="5">MATCH(0.01,End_Bal,-1)+1</definedName>
    <definedName name="Number_of_Payments">MATCH(0.01,End_Bal,-1)+1</definedName>
    <definedName name="Payment_Date" localSheetId="5">DATE(YEAR(Loan_Start),MONTH(Loan_Start)+Payment_Number,DAY(Loan_Start))</definedName>
    <definedName name="Payment_Date">DATE(YEAR(Loan_Start),MONTH(Loan_Start)+Payment_Number,DAY(Loan_Start))</definedName>
    <definedName name="Values_Entered" localSheetId="5">IF(Loan_Amount*Interest_Rate*Loan_Years*Loan_Start&gt;0,1,0)</definedName>
    <definedName name="Values_Entered">IF(Loan_Amount*Interest_Rate*Loan_Years*Loan_Start&gt;0,1,0)</definedName>
  </definedNames>
  <calcPr calcId="191029" iterateCount="600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0" l="1"/>
  <c r="D16" i="32"/>
  <c r="D30" i="32" s="1"/>
  <c r="O16" i="32"/>
  <c r="D20" i="32"/>
  <c r="D34" i="32" s="1"/>
  <c r="E20" i="32"/>
  <c r="E34" i="32" s="1"/>
  <c r="F20" i="32"/>
  <c r="F34" i="32" s="1"/>
  <c r="G20" i="32"/>
  <c r="G34" i="32" s="1"/>
  <c r="H20" i="32"/>
  <c r="H34" i="32" s="1"/>
  <c r="I20" i="32"/>
  <c r="J20" i="32"/>
  <c r="K20" i="32"/>
  <c r="L20" i="32"/>
  <c r="M20" i="32"/>
  <c r="N20" i="32"/>
  <c r="O20" i="32"/>
  <c r="D24" i="32"/>
  <c r="D38" i="32" s="1"/>
  <c r="E24" i="32"/>
  <c r="F24" i="32"/>
  <c r="G24" i="32"/>
  <c r="G38" i="32" s="1"/>
  <c r="H24" i="32"/>
  <c r="H38" i="32" s="1"/>
  <c r="I24" i="32"/>
  <c r="I38" i="32" s="1"/>
  <c r="J24" i="32"/>
  <c r="J38" i="32" s="1"/>
  <c r="K24" i="32"/>
  <c r="K38" i="32" s="1"/>
  <c r="L24" i="32"/>
  <c r="L38" i="32" s="1"/>
  <c r="M24" i="32"/>
  <c r="M38" i="32" s="1"/>
  <c r="N24" i="32"/>
  <c r="N38" i="32" s="1"/>
  <c r="O24" i="32"/>
  <c r="O38" i="32" s="1"/>
  <c r="G10" i="20"/>
  <c r="B1" i="27"/>
  <c r="B1" i="21"/>
  <c r="B1" i="20"/>
  <c r="E38" i="32"/>
  <c r="F38" i="32"/>
  <c r="B24" i="32"/>
  <c r="B38" i="32" s="1"/>
  <c r="B1" i="1"/>
  <c r="A23" i="32"/>
  <c r="A37" i="32" s="1"/>
  <c r="A19" i="32"/>
  <c r="A33" i="32" s="1"/>
  <c r="A15" i="32"/>
  <c r="A29" i="32" s="1"/>
  <c r="B5" i="20"/>
  <c r="B8" i="1" s="1"/>
  <c r="B4" i="20"/>
  <c r="B7" i="1" s="1"/>
  <c r="B3" i="20"/>
  <c r="B6" i="1" s="1"/>
  <c r="B25" i="32"/>
  <c r="B39" i="32" s="1"/>
  <c r="B21" i="32"/>
  <c r="B35" i="32" s="1"/>
  <c r="B20" i="32"/>
  <c r="B34" i="32" s="1"/>
  <c r="B17" i="32"/>
  <c r="B31" i="32" s="1"/>
  <c r="B16" i="32"/>
  <c r="B30" i="32" s="1"/>
  <c r="D11" i="20"/>
  <c r="E11" i="20"/>
  <c r="F11" i="20"/>
  <c r="G11" i="20"/>
  <c r="H11" i="20"/>
  <c r="I11" i="20"/>
  <c r="J11" i="20"/>
  <c r="K11" i="20"/>
  <c r="L11" i="20"/>
  <c r="M11" i="20"/>
  <c r="N11" i="20"/>
  <c r="C11" i="20"/>
  <c r="C9" i="20"/>
  <c r="D5" i="20"/>
  <c r="E5" i="20"/>
  <c r="F5" i="20"/>
  <c r="G5" i="20"/>
  <c r="H5" i="20"/>
  <c r="I5" i="20"/>
  <c r="J5" i="20"/>
  <c r="K5" i="20"/>
  <c r="L5" i="20"/>
  <c r="M5" i="20"/>
  <c r="N5" i="20"/>
  <c r="C5" i="20"/>
  <c r="C3" i="20"/>
  <c r="D10" i="20"/>
  <c r="E10" i="20"/>
  <c r="F10" i="20"/>
  <c r="C10" i="20"/>
  <c r="J11" i="27" l="1"/>
  <c r="I11" i="27"/>
  <c r="D9" i="20"/>
  <c r="E3" i="20"/>
  <c r="F16" i="32"/>
  <c r="E16" i="32"/>
  <c r="E30" i="32" s="1"/>
  <c r="D3" i="27" s="1"/>
  <c r="G16" i="32"/>
  <c r="F30" i="32"/>
  <c r="E3" i="27" s="1"/>
  <c r="E9" i="20"/>
  <c r="F9" i="20"/>
  <c r="F3" i="20"/>
  <c r="G30" i="32"/>
  <c r="F3" i="27" s="1"/>
  <c r="M11" i="27"/>
  <c r="N11" i="27"/>
  <c r="D11" i="27"/>
  <c r="H5" i="27"/>
  <c r="C3" i="27"/>
  <c r="C5" i="27"/>
  <c r="J5" i="27"/>
  <c r="L5" i="27"/>
  <c r="K5" i="27"/>
  <c r="H11" i="27"/>
  <c r="G11" i="27"/>
  <c r="F11" i="27"/>
  <c r="E11" i="27"/>
  <c r="D5" i="27"/>
  <c r="F4" i="27"/>
  <c r="E4" i="27"/>
  <c r="G4" i="27"/>
  <c r="D4" i="27"/>
  <c r="G5" i="27"/>
  <c r="F5" i="27"/>
  <c r="E5" i="27"/>
  <c r="I5" i="27"/>
  <c r="L11" i="27"/>
  <c r="K11" i="27"/>
  <c r="G10" i="27"/>
  <c r="F10" i="27"/>
  <c r="D10" i="27"/>
  <c r="E10" i="27"/>
  <c r="C10" i="27"/>
  <c r="N5" i="27"/>
  <c r="M5" i="27"/>
  <c r="C11" i="27"/>
  <c r="C4" i="27"/>
  <c r="C9" i="27"/>
  <c r="K5" i="21"/>
  <c r="F5" i="21"/>
  <c r="E9" i="21"/>
  <c r="C9" i="21"/>
  <c r="I11" i="21"/>
  <c r="N5" i="21"/>
  <c r="H11" i="21"/>
  <c r="E11" i="21"/>
  <c r="D11" i="21"/>
  <c r="C5" i="21"/>
  <c r="M5" i="21"/>
  <c r="L5" i="21"/>
  <c r="G5" i="21"/>
  <c r="H5" i="21"/>
  <c r="C11" i="21"/>
  <c r="E5" i="21"/>
  <c r="J5" i="21"/>
  <c r="I5" i="21"/>
  <c r="J11" i="21"/>
  <c r="C3" i="21"/>
  <c r="N11" i="21"/>
  <c r="D5" i="21"/>
  <c r="K11" i="21"/>
  <c r="G11" i="21"/>
  <c r="F11" i="21"/>
  <c r="M11" i="21"/>
  <c r="L11" i="21"/>
  <c r="D3" i="21"/>
  <c r="E3" i="21"/>
  <c r="G4" i="20"/>
  <c r="F4" i="20"/>
  <c r="E4" i="20"/>
  <c r="D4" i="20"/>
  <c r="C4" i="20"/>
  <c r="B3" i="33"/>
  <c r="B23" i="33"/>
  <c r="C22" i="20" s="1"/>
  <c r="C22" i="27" s="1"/>
  <c r="B18" i="33"/>
  <c r="C21" i="20" s="1"/>
  <c r="B13" i="33"/>
  <c r="C20" i="20" s="1"/>
  <c r="B8" i="33"/>
  <c r="B22" i="1"/>
  <c r="B23" i="1"/>
  <c r="B24" i="1"/>
  <c r="B25" i="1"/>
  <c r="B28" i="1"/>
  <c r="B29" i="1"/>
  <c r="B30" i="1"/>
  <c r="B31" i="1"/>
  <c r="B32" i="1"/>
  <c r="B33" i="1"/>
  <c r="B34" i="1"/>
  <c r="B35" i="1"/>
  <c r="B21" i="1"/>
  <c r="K41" i="1"/>
  <c r="H41" i="1"/>
  <c r="B13" i="1"/>
  <c r="B14" i="1"/>
  <c r="B12" i="1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18" i="27"/>
  <c r="F15" i="24"/>
  <c r="B16" i="24"/>
  <c r="B15" i="31"/>
  <c r="D26" i="3" s="1"/>
  <c r="B19" i="31"/>
  <c r="D34" i="3" s="1"/>
  <c r="B12" i="31"/>
  <c r="D20" i="3" s="1"/>
  <c r="B13" i="31"/>
  <c r="C59" i="20" s="1"/>
  <c r="B11" i="31"/>
  <c r="C57" i="20" s="1"/>
  <c r="B9" i="31"/>
  <c r="C55" i="20" s="1"/>
  <c r="B8" i="31"/>
  <c r="D12" i="3" s="1"/>
  <c r="B4" i="31"/>
  <c r="D7" i="3" s="1"/>
  <c r="B5" i="31"/>
  <c r="D8" i="3" s="1"/>
  <c r="B3" i="31"/>
  <c r="D6" i="3" s="1"/>
  <c r="D1" i="21"/>
  <c r="D1" i="27" s="1"/>
  <c r="E1" i="21"/>
  <c r="E1" i="27" s="1"/>
  <c r="F1" i="21"/>
  <c r="F1" i="27" s="1"/>
  <c r="G1" i="21"/>
  <c r="G1" i="27" s="1"/>
  <c r="H1" i="21"/>
  <c r="H1" i="27" s="1"/>
  <c r="I1" i="21"/>
  <c r="I1" i="27" s="1"/>
  <c r="J1" i="21"/>
  <c r="J1" i="27" s="1"/>
  <c r="K1" i="21"/>
  <c r="K1" i="27" s="1"/>
  <c r="L1" i="21"/>
  <c r="L1" i="27" s="1"/>
  <c r="M1" i="21"/>
  <c r="M1" i="27" s="1"/>
  <c r="N1" i="21"/>
  <c r="N1" i="27" s="1"/>
  <c r="C1" i="21"/>
  <c r="C1" i="27" s="1"/>
  <c r="B11" i="21"/>
  <c r="D24" i="21"/>
  <c r="E24" i="21"/>
  <c r="F24" i="21"/>
  <c r="G24" i="21"/>
  <c r="H24" i="21"/>
  <c r="I24" i="21"/>
  <c r="J24" i="21"/>
  <c r="K24" i="21"/>
  <c r="L24" i="21"/>
  <c r="M24" i="21"/>
  <c r="N24" i="21"/>
  <c r="D25" i="21"/>
  <c r="E25" i="21"/>
  <c r="F25" i="21"/>
  <c r="G25" i="21"/>
  <c r="H25" i="21"/>
  <c r="I25" i="21"/>
  <c r="J25" i="21"/>
  <c r="K25" i="21"/>
  <c r="L25" i="21"/>
  <c r="M25" i="21"/>
  <c r="N25" i="21"/>
  <c r="D26" i="21"/>
  <c r="E26" i="21"/>
  <c r="F26" i="21"/>
  <c r="G26" i="21"/>
  <c r="H26" i="21"/>
  <c r="I26" i="21"/>
  <c r="J26" i="21"/>
  <c r="K26" i="21"/>
  <c r="L26" i="21"/>
  <c r="M26" i="21"/>
  <c r="N26" i="21"/>
  <c r="D27" i="21"/>
  <c r="E27" i="21"/>
  <c r="F27" i="21"/>
  <c r="G27" i="21"/>
  <c r="H27" i="21"/>
  <c r="I27" i="21"/>
  <c r="J27" i="21"/>
  <c r="K27" i="21"/>
  <c r="L27" i="21"/>
  <c r="M27" i="21"/>
  <c r="N27" i="21"/>
  <c r="D28" i="21"/>
  <c r="E28" i="21"/>
  <c r="F28" i="21"/>
  <c r="G28" i="21"/>
  <c r="H28" i="21"/>
  <c r="I28" i="21"/>
  <c r="J28" i="21"/>
  <c r="K28" i="21"/>
  <c r="L28" i="21"/>
  <c r="M28" i="21"/>
  <c r="N28" i="21"/>
  <c r="D29" i="21"/>
  <c r="E29" i="21"/>
  <c r="F29" i="21"/>
  <c r="G29" i="21"/>
  <c r="H29" i="21"/>
  <c r="I29" i="21"/>
  <c r="J29" i="21"/>
  <c r="K29" i="21"/>
  <c r="L29" i="21"/>
  <c r="M29" i="21"/>
  <c r="N29" i="21"/>
  <c r="D30" i="21"/>
  <c r="E30" i="21"/>
  <c r="F30" i="21"/>
  <c r="G30" i="21"/>
  <c r="H30" i="21"/>
  <c r="I30" i="21"/>
  <c r="J30" i="21"/>
  <c r="K30" i="21"/>
  <c r="L30" i="21"/>
  <c r="M30" i="21"/>
  <c r="N30" i="21"/>
  <c r="D31" i="21"/>
  <c r="E31" i="21"/>
  <c r="F31" i="21"/>
  <c r="G31" i="21"/>
  <c r="H31" i="21"/>
  <c r="I31" i="21"/>
  <c r="J31" i="21"/>
  <c r="K31" i="21"/>
  <c r="L31" i="21"/>
  <c r="M31" i="21"/>
  <c r="N31" i="21"/>
  <c r="D32" i="21"/>
  <c r="E32" i="21"/>
  <c r="F32" i="21"/>
  <c r="G32" i="21"/>
  <c r="H32" i="21"/>
  <c r="I32" i="21"/>
  <c r="J32" i="21"/>
  <c r="K32" i="21"/>
  <c r="L32" i="21"/>
  <c r="M32" i="21"/>
  <c r="N32" i="21"/>
  <c r="D33" i="21"/>
  <c r="E33" i="21"/>
  <c r="F33" i="21"/>
  <c r="G33" i="21"/>
  <c r="H33" i="21"/>
  <c r="I33" i="21"/>
  <c r="J33" i="21"/>
  <c r="K33" i="21"/>
  <c r="L33" i="21"/>
  <c r="M33" i="21"/>
  <c r="N33" i="21"/>
  <c r="C24" i="21"/>
  <c r="C25" i="21"/>
  <c r="C26" i="21"/>
  <c r="C27" i="21"/>
  <c r="C28" i="21"/>
  <c r="C29" i="21"/>
  <c r="C30" i="21"/>
  <c r="C31" i="21"/>
  <c r="C32" i="21"/>
  <c r="C33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D9" i="21" l="1"/>
  <c r="D9" i="27"/>
  <c r="H16" i="32"/>
  <c r="E9" i="27"/>
  <c r="I34" i="32"/>
  <c r="F9" i="21"/>
  <c r="N9" i="20"/>
  <c r="N3" i="20"/>
  <c r="F9" i="27"/>
  <c r="F3" i="21"/>
  <c r="G3" i="20"/>
  <c r="G9" i="20"/>
  <c r="D4" i="21"/>
  <c r="E10" i="21"/>
  <c r="C10" i="21"/>
  <c r="E4" i="21"/>
  <c r="C58" i="20"/>
  <c r="D13" i="3"/>
  <c r="D19" i="3"/>
  <c r="D21" i="3"/>
  <c r="C4" i="21"/>
  <c r="D10" i="21"/>
  <c r="C54" i="20"/>
  <c r="C2" i="20"/>
  <c r="C22" i="21"/>
  <c r="D22" i="20"/>
  <c r="D21" i="20"/>
  <c r="C21" i="27"/>
  <c r="C21" i="21"/>
  <c r="C20" i="21"/>
  <c r="C20" i="27"/>
  <c r="D20" i="20"/>
  <c r="C19" i="20"/>
  <c r="C18" i="20"/>
  <c r="C50" i="20"/>
  <c r="C51" i="20"/>
  <c r="G10" i="21"/>
  <c r="G4" i="21"/>
  <c r="H10" i="21"/>
  <c r="H4" i="21"/>
  <c r="F10" i="21"/>
  <c r="F4" i="21"/>
  <c r="H10" i="20"/>
  <c r="H4" i="20"/>
  <c r="I10" i="20"/>
  <c r="I4" i="20"/>
  <c r="B15" i="24"/>
  <c r="B7" i="31"/>
  <c r="B10" i="31" s="1"/>
  <c r="O11" i="21"/>
  <c r="B14" i="31"/>
  <c r="B16" i="31" s="1"/>
  <c r="B1" i="3"/>
  <c r="I16" i="32" l="1"/>
  <c r="H4" i="27"/>
  <c r="H10" i="27"/>
  <c r="O30" i="32"/>
  <c r="N3" i="21"/>
  <c r="N9" i="21"/>
  <c r="H30" i="32"/>
  <c r="G9" i="21"/>
  <c r="G3" i="21"/>
  <c r="H9" i="20"/>
  <c r="H3" i="20"/>
  <c r="E22" i="20"/>
  <c r="D22" i="21"/>
  <c r="D22" i="27"/>
  <c r="D21" i="27"/>
  <c r="E21" i="20"/>
  <c r="D21" i="21"/>
  <c r="E20" i="20"/>
  <c r="D20" i="27"/>
  <c r="D20" i="21"/>
  <c r="C19" i="21"/>
  <c r="C19" i="27" s="1"/>
  <c r="D19" i="20"/>
  <c r="C18" i="21"/>
  <c r="C18" i="27" s="1"/>
  <c r="D18" i="20"/>
  <c r="D13" i="20"/>
  <c r="E13" i="20"/>
  <c r="B18" i="31"/>
  <c r="D33" i="27"/>
  <c r="E33" i="27"/>
  <c r="F33" i="27"/>
  <c r="G33" i="27"/>
  <c r="H33" i="27"/>
  <c r="I33" i="27"/>
  <c r="J33" i="27"/>
  <c r="K33" i="27"/>
  <c r="L33" i="27"/>
  <c r="M33" i="27"/>
  <c r="N33" i="27"/>
  <c r="D34" i="21"/>
  <c r="D34" i="27" s="1"/>
  <c r="E34" i="21"/>
  <c r="E34" i="27" s="1"/>
  <c r="F34" i="21"/>
  <c r="F34" i="27" s="1"/>
  <c r="G34" i="21"/>
  <c r="G34" i="27" s="1"/>
  <c r="H34" i="21"/>
  <c r="H34" i="27" s="1"/>
  <c r="I34" i="21"/>
  <c r="I34" i="27" s="1"/>
  <c r="J34" i="21"/>
  <c r="J34" i="27" s="1"/>
  <c r="K34" i="21"/>
  <c r="K34" i="27" s="1"/>
  <c r="L34" i="21"/>
  <c r="L34" i="27" s="1"/>
  <c r="M34" i="21"/>
  <c r="M34" i="27" s="1"/>
  <c r="N34" i="21"/>
  <c r="N34" i="27" s="1"/>
  <c r="C34" i="21"/>
  <c r="C34" i="27" s="1"/>
  <c r="C33" i="27"/>
  <c r="O25" i="20"/>
  <c r="O26" i="20"/>
  <c r="O27" i="20"/>
  <c r="O28" i="20"/>
  <c r="O29" i="20"/>
  <c r="O30" i="20"/>
  <c r="O31" i="20"/>
  <c r="O32" i="20"/>
  <c r="O33" i="20"/>
  <c r="O34" i="20"/>
  <c r="E22" i="1"/>
  <c r="E23" i="1"/>
  <c r="E24" i="1"/>
  <c r="E25" i="1"/>
  <c r="E40" i="1"/>
  <c r="O24" i="20"/>
  <c r="E41" i="1"/>
  <c r="B4" i="21"/>
  <c r="B4" i="27" s="1"/>
  <c r="B5" i="21"/>
  <c r="B5" i="27" s="1"/>
  <c r="B3" i="21"/>
  <c r="B3" i="27" s="1"/>
  <c r="J16" i="32" l="1"/>
  <c r="J4" i="20"/>
  <c r="J10" i="20"/>
  <c r="J34" i="32"/>
  <c r="I10" i="21"/>
  <c r="I4" i="21"/>
  <c r="N9" i="27"/>
  <c r="N3" i="27"/>
  <c r="I9" i="20"/>
  <c r="I3" i="20"/>
  <c r="I30" i="32"/>
  <c r="H3" i="21"/>
  <c r="H9" i="21"/>
  <c r="G3" i="27"/>
  <c r="G9" i="27"/>
  <c r="E22" i="21"/>
  <c r="F22" i="20"/>
  <c r="E22" i="27"/>
  <c r="E21" i="21"/>
  <c r="F21" i="20"/>
  <c r="E21" i="27"/>
  <c r="E20" i="27"/>
  <c r="F20" i="20"/>
  <c r="E20" i="21"/>
  <c r="E19" i="20"/>
  <c r="D19" i="21"/>
  <c r="D19" i="27" s="1"/>
  <c r="D18" i="21"/>
  <c r="D18" i="27" s="1"/>
  <c r="E18" i="20"/>
  <c r="O5" i="20"/>
  <c r="B20" i="31"/>
  <c r="B21" i="31" s="1"/>
  <c r="B23" i="31" s="1"/>
  <c r="C64" i="20"/>
  <c r="D33" i="3"/>
  <c r="F13" i="20"/>
  <c r="K16" i="32" l="1"/>
  <c r="I4" i="27"/>
  <c r="I10" i="27"/>
  <c r="K4" i="20"/>
  <c r="K10" i="20"/>
  <c r="K34" i="32"/>
  <c r="J10" i="21"/>
  <c r="J4" i="21"/>
  <c r="J30" i="32"/>
  <c r="I3" i="21"/>
  <c r="I9" i="21"/>
  <c r="H3" i="27"/>
  <c r="H9" i="27"/>
  <c r="J9" i="20"/>
  <c r="J3" i="20"/>
  <c r="G22" i="20"/>
  <c r="F22" i="27"/>
  <c r="F22" i="21"/>
  <c r="G21" i="20"/>
  <c r="F21" i="27"/>
  <c r="F21" i="21"/>
  <c r="G20" i="20"/>
  <c r="F20" i="27"/>
  <c r="F20" i="21"/>
  <c r="F19" i="20"/>
  <c r="E19" i="21"/>
  <c r="E19" i="27" s="1"/>
  <c r="E18" i="21"/>
  <c r="E18" i="27" s="1"/>
  <c r="F18" i="20"/>
  <c r="G13" i="20"/>
  <c r="B9" i="21"/>
  <c r="L16" i="32" l="1"/>
  <c r="J10" i="27"/>
  <c r="J4" i="27"/>
  <c r="L10" i="20"/>
  <c r="L4" i="20"/>
  <c r="L34" i="32"/>
  <c r="K4" i="21"/>
  <c r="K10" i="21"/>
  <c r="K30" i="32"/>
  <c r="J3" i="21"/>
  <c r="J9" i="21"/>
  <c r="K9" i="20"/>
  <c r="K3" i="20"/>
  <c r="I3" i="27"/>
  <c r="I9" i="27"/>
  <c r="H22" i="20"/>
  <c r="G22" i="27"/>
  <c r="G22" i="21"/>
  <c r="H21" i="20"/>
  <c r="G21" i="27"/>
  <c r="G21" i="21"/>
  <c r="H20" i="20"/>
  <c r="G20" i="27"/>
  <c r="G20" i="21"/>
  <c r="G19" i="20"/>
  <c r="F19" i="21"/>
  <c r="F19" i="27" s="1"/>
  <c r="G18" i="20"/>
  <c r="F18" i="21"/>
  <c r="F18" i="27" s="1"/>
  <c r="H13" i="20"/>
  <c r="N16" i="32" l="1"/>
  <c r="M16" i="32"/>
  <c r="K10" i="27"/>
  <c r="K4" i="27"/>
  <c r="M10" i="20"/>
  <c r="M4" i="20"/>
  <c r="M34" i="32"/>
  <c r="L10" i="21"/>
  <c r="L4" i="21"/>
  <c r="L30" i="32"/>
  <c r="K3" i="21"/>
  <c r="K9" i="21"/>
  <c r="L3" i="20"/>
  <c r="L9" i="20"/>
  <c r="J3" i="27"/>
  <c r="J9" i="27"/>
  <c r="I22" i="20"/>
  <c r="H22" i="21"/>
  <c r="H22" i="27"/>
  <c r="I21" i="20"/>
  <c r="H21" i="21"/>
  <c r="H21" i="27"/>
  <c r="I20" i="20"/>
  <c r="H20" i="21"/>
  <c r="H20" i="27"/>
  <c r="H19" i="20"/>
  <c r="G19" i="21"/>
  <c r="G19" i="27" s="1"/>
  <c r="H18" i="20"/>
  <c r="G18" i="21"/>
  <c r="G18" i="27" s="1"/>
  <c r="I13" i="20"/>
  <c r="N10" i="20" l="1"/>
  <c r="N4" i="20"/>
  <c r="O4" i="20" s="1"/>
  <c r="L4" i="27"/>
  <c r="L10" i="27"/>
  <c r="N34" i="32"/>
  <c r="M10" i="21"/>
  <c r="M4" i="21"/>
  <c r="M30" i="32"/>
  <c r="L3" i="21"/>
  <c r="L9" i="21"/>
  <c r="M3" i="20"/>
  <c r="M9" i="20"/>
  <c r="K3" i="27"/>
  <c r="K9" i="27"/>
  <c r="J22" i="20"/>
  <c r="I22" i="21"/>
  <c r="I22" i="27"/>
  <c r="J21" i="20"/>
  <c r="I21" i="27"/>
  <c r="I21" i="21"/>
  <c r="J20" i="20"/>
  <c r="I20" i="21"/>
  <c r="I20" i="27"/>
  <c r="I19" i="20"/>
  <c r="H19" i="21"/>
  <c r="H19" i="27" s="1"/>
  <c r="I18" i="20"/>
  <c r="H18" i="21"/>
  <c r="H18" i="27" s="1"/>
  <c r="J13" i="20"/>
  <c r="N35" i="1"/>
  <c r="N34" i="1"/>
  <c r="N33" i="1"/>
  <c r="N32" i="1"/>
  <c r="N31" i="1"/>
  <c r="N30" i="1"/>
  <c r="N29" i="1"/>
  <c r="N28" i="1"/>
  <c r="N15" i="1"/>
  <c r="D6" i="27"/>
  <c r="E6" i="27"/>
  <c r="J6" i="27"/>
  <c r="O33" i="27"/>
  <c r="O32" i="27"/>
  <c r="O31" i="27"/>
  <c r="O30" i="27"/>
  <c r="O29" i="27"/>
  <c r="O28" i="27"/>
  <c r="O27" i="27"/>
  <c r="O26" i="27"/>
  <c r="O25" i="27"/>
  <c r="O24" i="27"/>
  <c r="N41" i="1" s="1"/>
  <c r="O12" i="27"/>
  <c r="O5" i="27"/>
  <c r="N8" i="1" s="1"/>
  <c r="M4" i="27" l="1"/>
  <c r="M10" i="27"/>
  <c r="O34" i="32"/>
  <c r="N4" i="21"/>
  <c r="N10" i="21"/>
  <c r="N30" i="32"/>
  <c r="M3" i="21"/>
  <c r="M9" i="21"/>
  <c r="L9" i="27"/>
  <c r="L3" i="27"/>
  <c r="L6" i="27" s="1"/>
  <c r="K22" i="20"/>
  <c r="J22" i="21"/>
  <c r="J22" i="27"/>
  <c r="K21" i="20"/>
  <c r="J21" i="21"/>
  <c r="J21" i="27"/>
  <c r="K20" i="20"/>
  <c r="J20" i="21"/>
  <c r="J20" i="27"/>
  <c r="J19" i="20"/>
  <c r="I19" i="21"/>
  <c r="I19" i="27" s="1"/>
  <c r="J18" i="20"/>
  <c r="I18" i="21"/>
  <c r="I18" i="27" s="1"/>
  <c r="K13" i="20"/>
  <c r="B10" i="27"/>
  <c r="B10" i="21"/>
  <c r="C6" i="27"/>
  <c r="F6" i="27"/>
  <c r="G6" i="27"/>
  <c r="K6" i="27"/>
  <c r="B9" i="27"/>
  <c r="B11" i="27"/>
  <c r="H6" i="27"/>
  <c r="I6" i="27"/>
  <c r="O11" i="27"/>
  <c r="N14" i="1" s="1"/>
  <c r="N4" i="27" l="1"/>
  <c r="N6" i="27" s="1"/>
  <c r="N10" i="27"/>
  <c r="O10" i="27" s="1"/>
  <c r="N13" i="1" s="1"/>
  <c r="O4" i="27"/>
  <c r="N7" i="1" s="1"/>
  <c r="M3" i="27"/>
  <c r="M9" i="27"/>
  <c r="L22" i="20"/>
  <c r="K22" i="21"/>
  <c r="K22" i="27"/>
  <c r="L21" i="20"/>
  <c r="K21" i="21"/>
  <c r="K21" i="27"/>
  <c r="L20" i="20"/>
  <c r="K20" i="21"/>
  <c r="K20" i="27"/>
  <c r="K19" i="20"/>
  <c r="J19" i="21"/>
  <c r="J19" i="27" s="1"/>
  <c r="K18" i="20"/>
  <c r="J18" i="21"/>
  <c r="J18" i="27" s="1"/>
  <c r="L13" i="20"/>
  <c r="M6" i="27" l="1"/>
  <c r="O3" i="27"/>
  <c r="M22" i="20"/>
  <c r="L22" i="27"/>
  <c r="L22" i="21"/>
  <c r="M21" i="20"/>
  <c r="L21" i="27"/>
  <c r="L21" i="21"/>
  <c r="M20" i="20"/>
  <c r="L20" i="21"/>
  <c r="L20" i="27"/>
  <c r="L19" i="20"/>
  <c r="K19" i="21"/>
  <c r="K19" i="27" s="1"/>
  <c r="L18" i="20"/>
  <c r="K18" i="21"/>
  <c r="K18" i="27" s="1"/>
  <c r="N13" i="20"/>
  <c r="M13" i="20"/>
  <c r="B18" i="24"/>
  <c r="C18" i="24" s="1"/>
  <c r="D18" i="24" s="1"/>
  <c r="E18" i="24" s="1"/>
  <c r="F18" i="24" s="1"/>
  <c r="G18" i="24" s="1"/>
  <c r="H18" i="24" s="1"/>
  <c r="I18" i="24" s="1"/>
  <c r="J18" i="24" s="1"/>
  <c r="K18" i="24" s="1"/>
  <c r="L18" i="24" s="1"/>
  <c r="M18" i="24" s="1"/>
  <c r="N18" i="24" s="1"/>
  <c r="O18" i="24" s="1"/>
  <c r="P18" i="24" s="1"/>
  <c r="Q18" i="24" s="1"/>
  <c r="R18" i="24" s="1"/>
  <c r="S18" i="24" s="1"/>
  <c r="T18" i="24" s="1"/>
  <c r="U18" i="24" s="1"/>
  <c r="V18" i="24" s="1"/>
  <c r="W18" i="24" s="1"/>
  <c r="X18" i="24" s="1"/>
  <c r="Y18" i="24" s="1"/>
  <c r="Z18" i="24" s="1"/>
  <c r="AA18" i="24" s="1"/>
  <c r="AB18" i="24" s="1"/>
  <c r="AC18" i="24" s="1"/>
  <c r="AD18" i="24" s="1"/>
  <c r="AE18" i="24" s="1"/>
  <c r="AF18" i="24" s="1"/>
  <c r="AG18" i="24" s="1"/>
  <c r="AH18" i="24" s="1"/>
  <c r="AI18" i="24" s="1"/>
  <c r="AJ18" i="24" s="1"/>
  <c r="AK18" i="24" s="1"/>
  <c r="AL18" i="24" s="1"/>
  <c r="AM18" i="24" s="1"/>
  <c r="AN18" i="24" s="1"/>
  <c r="AO18" i="24" s="1"/>
  <c r="AP18" i="24" s="1"/>
  <c r="AQ18" i="24" s="1"/>
  <c r="AR18" i="24" s="1"/>
  <c r="AS18" i="24" s="1"/>
  <c r="AT18" i="24" s="1"/>
  <c r="AU18" i="24" s="1"/>
  <c r="AV18" i="24" s="1"/>
  <c r="AW18" i="24" s="1"/>
  <c r="AX18" i="24" s="1"/>
  <c r="AY18" i="24" s="1"/>
  <c r="AZ18" i="24" s="1"/>
  <c r="BA18" i="24" s="1"/>
  <c r="BB18" i="24" s="1"/>
  <c r="BC18" i="24" s="1"/>
  <c r="BD18" i="24" s="1"/>
  <c r="BE18" i="24" s="1"/>
  <c r="BF18" i="24" s="1"/>
  <c r="BG18" i="24" s="1"/>
  <c r="BH18" i="24" s="1"/>
  <c r="BI18" i="24" s="1"/>
  <c r="BJ18" i="24" s="1"/>
  <c r="B41" i="24"/>
  <c r="D38" i="24"/>
  <c r="B42" i="24"/>
  <c r="B52" i="24"/>
  <c r="D49" i="24"/>
  <c r="B53" i="24"/>
  <c r="C41" i="24"/>
  <c r="C42" i="24"/>
  <c r="C52" i="24"/>
  <c r="C53" i="24"/>
  <c r="D41" i="24"/>
  <c r="D42" i="24"/>
  <c r="D52" i="24"/>
  <c r="D53" i="24"/>
  <c r="E41" i="24"/>
  <c r="E42" i="24"/>
  <c r="E52" i="24"/>
  <c r="E53" i="24"/>
  <c r="F41" i="24"/>
  <c r="F42" i="24"/>
  <c r="F52" i="24"/>
  <c r="F53" i="24"/>
  <c r="G41" i="24"/>
  <c r="G42" i="24"/>
  <c r="G52" i="24"/>
  <c r="G53" i="24"/>
  <c r="H41" i="24"/>
  <c r="H42" i="24"/>
  <c r="H52" i="24"/>
  <c r="H53" i="24"/>
  <c r="I41" i="24"/>
  <c r="I42" i="24"/>
  <c r="I52" i="24"/>
  <c r="I53" i="24"/>
  <c r="J41" i="24"/>
  <c r="J42" i="24"/>
  <c r="J52" i="24"/>
  <c r="J53" i="24"/>
  <c r="K41" i="24"/>
  <c r="K42" i="24"/>
  <c r="K52" i="24"/>
  <c r="K53" i="24"/>
  <c r="L41" i="24"/>
  <c r="L42" i="24"/>
  <c r="L52" i="24"/>
  <c r="L53" i="24"/>
  <c r="M41" i="24"/>
  <c r="M42" i="24"/>
  <c r="M52" i="24"/>
  <c r="M53" i="24"/>
  <c r="N41" i="24"/>
  <c r="N42" i="24"/>
  <c r="N52" i="24"/>
  <c r="N53" i="24"/>
  <c r="O41" i="24"/>
  <c r="O42" i="24"/>
  <c r="O52" i="24"/>
  <c r="O53" i="24"/>
  <c r="P41" i="24"/>
  <c r="P42" i="24"/>
  <c r="P52" i="24"/>
  <c r="P53" i="24"/>
  <c r="Q41" i="24"/>
  <c r="Q42" i="24"/>
  <c r="Q52" i="24"/>
  <c r="Q53" i="24"/>
  <c r="R41" i="24"/>
  <c r="R42" i="24"/>
  <c r="R52" i="24"/>
  <c r="R53" i="24"/>
  <c r="S41" i="24"/>
  <c r="S42" i="24"/>
  <c r="S52" i="24"/>
  <c r="S53" i="24"/>
  <c r="T41" i="24"/>
  <c r="T42" i="24"/>
  <c r="T52" i="24"/>
  <c r="T53" i="24"/>
  <c r="U41" i="24"/>
  <c r="U42" i="24"/>
  <c r="U52" i="24"/>
  <c r="U53" i="24"/>
  <c r="V41" i="24"/>
  <c r="V42" i="24"/>
  <c r="V52" i="24"/>
  <c r="V53" i="24"/>
  <c r="W41" i="24"/>
  <c r="W42" i="24"/>
  <c r="W52" i="24"/>
  <c r="W53" i="24"/>
  <c r="X41" i="24"/>
  <c r="X42" i="24"/>
  <c r="X52" i="24"/>
  <c r="X53" i="24"/>
  <c r="Y41" i="24"/>
  <c r="Y42" i="24"/>
  <c r="Y52" i="24"/>
  <c r="Y53" i="24"/>
  <c r="Z41" i="24"/>
  <c r="Z42" i="24"/>
  <c r="Z52" i="24"/>
  <c r="Z53" i="24"/>
  <c r="AA41" i="24"/>
  <c r="AA42" i="24"/>
  <c r="AA52" i="24"/>
  <c r="AA53" i="24"/>
  <c r="AB41" i="24"/>
  <c r="AB42" i="24"/>
  <c r="AB52" i="24"/>
  <c r="AB53" i="24"/>
  <c r="AC41" i="24"/>
  <c r="AC42" i="24"/>
  <c r="AC52" i="24"/>
  <c r="AC53" i="24"/>
  <c r="AD41" i="24"/>
  <c r="AD42" i="24"/>
  <c r="AD52" i="24"/>
  <c r="AD53" i="24"/>
  <c r="AE41" i="24"/>
  <c r="AE42" i="24"/>
  <c r="AE52" i="24"/>
  <c r="AE53" i="24"/>
  <c r="AF41" i="24"/>
  <c r="AF42" i="24"/>
  <c r="AF52" i="24"/>
  <c r="AF53" i="24"/>
  <c r="AG41" i="24"/>
  <c r="AG42" i="24"/>
  <c r="AG52" i="24"/>
  <c r="AG53" i="24"/>
  <c r="AH41" i="24"/>
  <c r="AH42" i="24"/>
  <c r="AH52" i="24"/>
  <c r="AH53" i="24"/>
  <c r="AI41" i="24"/>
  <c r="AI42" i="24"/>
  <c r="AI52" i="24"/>
  <c r="AI53" i="24"/>
  <c r="AJ41" i="24"/>
  <c r="AJ42" i="24"/>
  <c r="AJ52" i="24"/>
  <c r="AJ53" i="24"/>
  <c r="AK41" i="24"/>
  <c r="AK42" i="24"/>
  <c r="AK52" i="24"/>
  <c r="AK53" i="24"/>
  <c r="AL41" i="24"/>
  <c r="AL42" i="24"/>
  <c r="AL52" i="24"/>
  <c r="AL53" i="24"/>
  <c r="AM41" i="24"/>
  <c r="AM42" i="24"/>
  <c r="AM52" i="24"/>
  <c r="AM53" i="24"/>
  <c r="AN41" i="24"/>
  <c r="AN42" i="24"/>
  <c r="AN52" i="24"/>
  <c r="AN53" i="24"/>
  <c r="AO41" i="24"/>
  <c r="AO42" i="24"/>
  <c r="AO52" i="24"/>
  <c r="AO53" i="24"/>
  <c r="AP41" i="24"/>
  <c r="AP42" i="24"/>
  <c r="AP52" i="24"/>
  <c r="AP53" i="24"/>
  <c r="AQ41" i="24"/>
  <c r="AQ42" i="24"/>
  <c r="AQ52" i="24"/>
  <c r="AQ53" i="24"/>
  <c r="AR41" i="24"/>
  <c r="AR42" i="24"/>
  <c r="AR52" i="24"/>
  <c r="AR53" i="24"/>
  <c r="AS41" i="24"/>
  <c r="AS42" i="24"/>
  <c r="AS52" i="24"/>
  <c r="AS53" i="24"/>
  <c r="AT41" i="24"/>
  <c r="AT42" i="24"/>
  <c r="AT52" i="24"/>
  <c r="AT53" i="24"/>
  <c r="AU41" i="24"/>
  <c r="AU42" i="24"/>
  <c r="AU52" i="24"/>
  <c r="AU53" i="24"/>
  <c r="AV41" i="24"/>
  <c r="AV42" i="24"/>
  <c r="AV52" i="24"/>
  <c r="AV53" i="24"/>
  <c r="AW41" i="24"/>
  <c r="AW42" i="24"/>
  <c r="AW52" i="24"/>
  <c r="AW53" i="24"/>
  <c r="AX41" i="24"/>
  <c r="AX42" i="24"/>
  <c r="AX52" i="24"/>
  <c r="AX53" i="24"/>
  <c r="AY41" i="24"/>
  <c r="AY42" i="24"/>
  <c r="AY52" i="24"/>
  <c r="AY53" i="24"/>
  <c r="AZ41" i="24"/>
  <c r="AZ42" i="24"/>
  <c r="AZ52" i="24"/>
  <c r="AZ53" i="24"/>
  <c r="BA41" i="24"/>
  <c r="BA42" i="24"/>
  <c r="BA52" i="24"/>
  <c r="BA53" i="24"/>
  <c r="BB41" i="24"/>
  <c r="BB42" i="24"/>
  <c r="BB52" i="24"/>
  <c r="BB53" i="24"/>
  <c r="BC41" i="24"/>
  <c r="BC42" i="24"/>
  <c r="BC52" i="24"/>
  <c r="BC53" i="24"/>
  <c r="BD41" i="24"/>
  <c r="BD42" i="24"/>
  <c r="BD52" i="24"/>
  <c r="BD53" i="24"/>
  <c r="BE41" i="24"/>
  <c r="BE42" i="24"/>
  <c r="BE52" i="24"/>
  <c r="BE53" i="24"/>
  <c r="BF41" i="24"/>
  <c r="BF42" i="24"/>
  <c r="BF52" i="24"/>
  <c r="BF53" i="24"/>
  <c r="BG41" i="24"/>
  <c r="BG42" i="24"/>
  <c r="BG52" i="24"/>
  <c r="BG53" i="24"/>
  <c r="BH41" i="24"/>
  <c r="BH42" i="24"/>
  <c r="BH52" i="24"/>
  <c r="BH53" i="24"/>
  <c r="BI41" i="24"/>
  <c r="BI42" i="24"/>
  <c r="BI52" i="24"/>
  <c r="BI53" i="24"/>
  <c r="BJ41" i="24"/>
  <c r="BJ42" i="24"/>
  <c r="BJ52" i="24"/>
  <c r="BJ53" i="24"/>
  <c r="BK41" i="24"/>
  <c r="BK42" i="24"/>
  <c r="BK52" i="24"/>
  <c r="BK53" i="24"/>
  <c r="BL41" i="24"/>
  <c r="BL42" i="24"/>
  <c r="BL52" i="24"/>
  <c r="BL53" i="24"/>
  <c r="BM41" i="24"/>
  <c r="BM42" i="24"/>
  <c r="BM52" i="24"/>
  <c r="BM53" i="24"/>
  <c r="BN41" i="24"/>
  <c r="BN42" i="24"/>
  <c r="BN52" i="24"/>
  <c r="BN53" i="24"/>
  <c r="BO41" i="24"/>
  <c r="BO42" i="24"/>
  <c r="BO52" i="24"/>
  <c r="BO53" i="24"/>
  <c r="BP41" i="24"/>
  <c r="BP42" i="24"/>
  <c r="BP52" i="24"/>
  <c r="BP53" i="24"/>
  <c r="BQ41" i="24"/>
  <c r="BQ42" i="24"/>
  <c r="BQ52" i="24"/>
  <c r="BQ53" i="24"/>
  <c r="BR41" i="24"/>
  <c r="BR42" i="24"/>
  <c r="BR52" i="24"/>
  <c r="BR53" i="24"/>
  <c r="BS41" i="24"/>
  <c r="BS42" i="24"/>
  <c r="BS52" i="24"/>
  <c r="BS53" i="24"/>
  <c r="BT41" i="24"/>
  <c r="BT42" i="24"/>
  <c r="BT52" i="24"/>
  <c r="BT53" i="24"/>
  <c r="A47" i="24"/>
  <c r="B43" i="24"/>
  <c r="A58" i="24"/>
  <c r="B54" i="24"/>
  <c r="B45" i="24"/>
  <c r="B47" i="24"/>
  <c r="C43" i="24"/>
  <c r="B56" i="24"/>
  <c r="B58" i="24"/>
  <c r="C54" i="24"/>
  <c r="C45" i="24"/>
  <c r="C47" i="24"/>
  <c r="D43" i="24"/>
  <c r="C56" i="24"/>
  <c r="C58" i="24"/>
  <c r="D54" i="24"/>
  <c r="D45" i="24"/>
  <c r="D47" i="24"/>
  <c r="E43" i="24"/>
  <c r="D56" i="24"/>
  <c r="D58" i="24"/>
  <c r="E54" i="24"/>
  <c r="E45" i="24"/>
  <c r="E47" i="24"/>
  <c r="F43" i="24"/>
  <c r="E56" i="24"/>
  <c r="E58" i="24"/>
  <c r="F54" i="24"/>
  <c r="F45" i="24"/>
  <c r="F47" i="24"/>
  <c r="G43" i="24"/>
  <c r="F56" i="24"/>
  <c r="F58" i="24"/>
  <c r="G54" i="24"/>
  <c r="G45" i="24"/>
  <c r="G47" i="24"/>
  <c r="H43" i="24"/>
  <c r="G56" i="24"/>
  <c r="G58" i="24"/>
  <c r="H54" i="24"/>
  <c r="H45" i="24"/>
  <c r="H47" i="24"/>
  <c r="I43" i="24"/>
  <c r="H56" i="24"/>
  <c r="H58" i="24"/>
  <c r="I54" i="24"/>
  <c r="I45" i="24"/>
  <c r="I47" i="24"/>
  <c r="J43" i="24"/>
  <c r="I56" i="24"/>
  <c r="I58" i="24"/>
  <c r="J54" i="24"/>
  <c r="J45" i="24"/>
  <c r="J47" i="24"/>
  <c r="K43" i="24"/>
  <c r="J56" i="24"/>
  <c r="J58" i="24"/>
  <c r="K54" i="24"/>
  <c r="K45" i="24"/>
  <c r="K47" i="24"/>
  <c r="L43" i="24"/>
  <c r="K56" i="24"/>
  <c r="K58" i="24"/>
  <c r="L54" i="24"/>
  <c r="L45" i="24"/>
  <c r="L47" i="24"/>
  <c r="M43" i="24"/>
  <c r="L56" i="24"/>
  <c r="L58" i="24"/>
  <c r="M54" i="24"/>
  <c r="N43" i="24"/>
  <c r="M56" i="24"/>
  <c r="M58" i="24"/>
  <c r="N54" i="24"/>
  <c r="O43" i="24"/>
  <c r="N56" i="24"/>
  <c r="N58" i="24"/>
  <c r="O54" i="24"/>
  <c r="P43" i="24"/>
  <c r="O56" i="24"/>
  <c r="O58" i="24"/>
  <c r="P54" i="24"/>
  <c r="Q43" i="24"/>
  <c r="P56" i="24"/>
  <c r="P58" i="24"/>
  <c r="Q54" i="24"/>
  <c r="R43" i="24"/>
  <c r="Q56" i="24"/>
  <c r="Q58" i="24"/>
  <c r="R54" i="24"/>
  <c r="S43" i="24"/>
  <c r="R56" i="24"/>
  <c r="R58" i="24"/>
  <c r="S54" i="24"/>
  <c r="T43" i="24"/>
  <c r="S56" i="24"/>
  <c r="S58" i="24"/>
  <c r="T54" i="24"/>
  <c r="U43" i="24"/>
  <c r="T56" i="24"/>
  <c r="T58" i="24"/>
  <c r="U54" i="24"/>
  <c r="V43" i="24"/>
  <c r="U56" i="24"/>
  <c r="U58" i="24"/>
  <c r="V54" i="24"/>
  <c r="W43" i="24"/>
  <c r="V56" i="24"/>
  <c r="V58" i="24"/>
  <c r="W54" i="24"/>
  <c r="X43" i="24"/>
  <c r="W56" i="24"/>
  <c r="W58" i="24"/>
  <c r="X54" i="24"/>
  <c r="Y43" i="24"/>
  <c r="X56" i="24"/>
  <c r="X58" i="24"/>
  <c r="Y54" i="24"/>
  <c r="Z43" i="24"/>
  <c r="Y56" i="24"/>
  <c r="Y58" i="24"/>
  <c r="Z54" i="24"/>
  <c r="AA43" i="24"/>
  <c r="Z56" i="24"/>
  <c r="Z58" i="24"/>
  <c r="AA54" i="24"/>
  <c r="AB43" i="24"/>
  <c r="AA56" i="24"/>
  <c r="AA58" i="24"/>
  <c r="AB54" i="24"/>
  <c r="AC43" i="24"/>
  <c r="AB56" i="24"/>
  <c r="AB58" i="24"/>
  <c r="AC54" i="24"/>
  <c r="AD43" i="24"/>
  <c r="AC56" i="24"/>
  <c r="AC58" i="24"/>
  <c r="AD54" i="24"/>
  <c r="AE43" i="24"/>
  <c r="AD56" i="24"/>
  <c r="AD58" i="24"/>
  <c r="AE54" i="24"/>
  <c r="AF43" i="24"/>
  <c r="AE56" i="24"/>
  <c r="AE58" i="24"/>
  <c r="AF54" i="24"/>
  <c r="AG43" i="24"/>
  <c r="AF56" i="24"/>
  <c r="AF58" i="24"/>
  <c r="AG54" i="24"/>
  <c r="AH43" i="24"/>
  <c r="AG56" i="24"/>
  <c r="AG58" i="24"/>
  <c r="AH54" i="24"/>
  <c r="AI43" i="24"/>
  <c r="AH56" i="24"/>
  <c r="AH58" i="24"/>
  <c r="AI54" i="24"/>
  <c r="AJ43" i="24"/>
  <c r="AI56" i="24"/>
  <c r="AI58" i="24"/>
  <c r="AJ54" i="24"/>
  <c r="AK43" i="24"/>
  <c r="AJ56" i="24"/>
  <c r="AJ58" i="24"/>
  <c r="AK54" i="24"/>
  <c r="AL43" i="24"/>
  <c r="AK56" i="24"/>
  <c r="AK58" i="24"/>
  <c r="AL54" i="24"/>
  <c r="AM43" i="24"/>
  <c r="AL56" i="24"/>
  <c r="AL58" i="24"/>
  <c r="AM54" i="24"/>
  <c r="AN43" i="24"/>
  <c r="AM56" i="24"/>
  <c r="AM58" i="24"/>
  <c r="AN54" i="24"/>
  <c r="AO43" i="24"/>
  <c r="AN56" i="24"/>
  <c r="AN58" i="24"/>
  <c r="AO54" i="24"/>
  <c r="AP43" i="24"/>
  <c r="AO56" i="24"/>
  <c r="AO58" i="24"/>
  <c r="AP54" i="24"/>
  <c r="AQ43" i="24"/>
  <c r="AP56" i="24"/>
  <c r="AP58" i="24"/>
  <c r="AQ54" i="24"/>
  <c r="AR43" i="24"/>
  <c r="AQ56" i="24"/>
  <c r="AQ58" i="24"/>
  <c r="AR54" i="24"/>
  <c r="AS43" i="24"/>
  <c r="AR56" i="24"/>
  <c r="AR58" i="24"/>
  <c r="AS54" i="24"/>
  <c r="AT43" i="24"/>
  <c r="AS56" i="24"/>
  <c r="AS58" i="24"/>
  <c r="AT54" i="24"/>
  <c r="AU43" i="24"/>
  <c r="AT56" i="24"/>
  <c r="AT58" i="24"/>
  <c r="AU54" i="24"/>
  <c r="AV43" i="24"/>
  <c r="AU56" i="24"/>
  <c r="AU58" i="24"/>
  <c r="AV54" i="24"/>
  <c r="AW43" i="24"/>
  <c r="AV56" i="24"/>
  <c r="AV58" i="24"/>
  <c r="AW54" i="24"/>
  <c r="AX43" i="24"/>
  <c r="AW56" i="24"/>
  <c r="AW58" i="24"/>
  <c r="AX54" i="24"/>
  <c r="AY43" i="24"/>
  <c r="AX56" i="24"/>
  <c r="AX58" i="24"/>
  <c r="AY54" i="24"/>
  <c r="AZ43" i="24"/>
  <c r="AY56" i="24"/>
  <c r="AY58" i="24"/>
  <c r="AZ54" i="24"/>
  <c r="BA43" i="24"/>
  <c r="AZ56" i="24"/>
  <c r="AZ58" i="24"/>
  <c r="BA54" i="24"/>
  <c r="BB43" i="24"/>
  <c r="BA56" i="24"/>
  <c r="BA58" i="24"/>
  <c r="BB54" i="24"/>
  <c r="BC43" i="24"/>
  <c r="BB56" i="24"/>
  <c r="BB58" i="24"/>
  <c r="BC54" i="24"/>
  <c r="BD43" i="24"/>
  <c r="BC56" i="24"/>
  <c r="BC58" i="24"/>
  <c r="BD54" i="24"/>
  <c r="BE43" i="24"/>
  <c r="BD56" i="24"/>
  <c r="BD58" i="24"/>
  <c r="BE54" i="24"/>
  <c r="BF43" i="24"/>
  <c r="BE56" i="24"/>
  <c r="BE58" i="24"/>
  <c r="BF54" i="24"/>
  <c r="BG43" i="24"/>
  <c r="BF56" i="24"/>
  <c r="BF58" i="24"/>
  <c r="BG54" i="24"/>
  <c r="BH43" i="24"/>
  <c r="BG56" i="24"/>
  <c r="BG58" i="24"/>
  <c r="BH54" i="24"/>
  <c r="BI43" i="24"/>
  <c r="BH56" i="24"/>
  <c r="BH58" i="24"/>
  <c r="BI54" i="24"/>
  <c r="BJ43" i="24"/>
  <c r="BJ54" i="24"/>
  <c r="BK43" i="24"/>
  <c r="BK54" i="24"/>
  <c r="BL43" i="24"/>
  <c r="BL54" i="24"/>
  <c r="BM43" i="24"/>
  <c r="BM54" i="24"/>
  <c r="BN43" i="24"/>
  <c r="BN54" i="24"/>
  <c r="BO43" i="24"/>
  <c r="BO54" i="24"/>
  <c r="BP43" i="24"/>
  <c r="BP54" i="24"/>
  <c r="BQ43" i="24"/>
  <c r="BQ54" i="24"/>
  <c r="BR43" i="24"/>
  <c r="BR54" i="24"/>
  <c r="BS43" i="24"/>
  <c r="BS54" i="24"/>
  <c r="BT43" i="24"/>
  <c r="BT54" i="24"/>
  <c r="M45" i="24"/>
  <c r="N45" i="24"/>
  <c r="O45" i="24"/>
  <c r="P45" i="24"/>
  <c r="Q45" i="24"/>
  <c r="R45" i="24"/>
  <c r="S45" i="24"/>
  <c r="T45" i="24"/>
  <c r="U45" i="24"/>
  <c r="V45" i="24"/>
  <c r="W45" i="24"/>
  <c r="X45" i="24"/>
  <c r="Y45" i="24"/>
  <c r="Z45" i="24"/>
  <c r="AA45" i="24"/>
  <c r="AB45" i="24"/>
  <c r="AC45" i="24"/>
  <c r="AD45" i="24"/>
  <c r="AE45" i="24"/>
  <c r="AF45" i="24"/>
  <c r="AG45" i="24"/>
  <c r="AH45" i="24"/>
  <c r="AI45" i="24"/>
  <c r="AJ45" i="24"/>
  <c r="AK45" i="24"/>
  <c r="AL45" i="24"/>
  <c r="AM45" i="24"/>
  <c r="AN45" i="24"/>
  <c r="AO45" i="24"/>
  <c r="AP45" i="24"/>
  <c r="AQ45" i="24"/>
  <c r="AR45" i="24"/>
  <c r="AS45" i="24"/>
  <c r="AT45" i="24"/>
  <c r="AU45" i="24"/>
  <c r="AV45" i="24"/>
  <c r="AW45" i="24"/>
  <c r="AX45" i="24"/>
  <c r="AY45" i="24"/>
  <c r="AZ45" i="24"/>
  <c r="BA45" i="24"/>
  <c r="BB45" i="24"/>
  <c r="BC45" i="24"/>
  <c r="BD45" i="24"/>
  <c r="BE45" i="24"/>
  <c r="BF45" i="24"/>
  <c r="BG45" i="24"/>
  <c r="BH45" i="24"/>
  <c r="BI45" i="24"/>
  <c r="BI56" i="24"/>
  <c r="M47" i="24"/>
  <c r="N47" i="24"/>
  <c r="O47" i="24"/>
  <c r="P47" i="24"/>
  <c r="Q47" i="24"/>
  <c r="R47" i="24"/>
  <c r="S47" i="24"/>
  <c r="T47" i="24"/>
  <c r="U47" i="24"/>
  <c r="V47" i="24"/>
  <c r="W47" i="24"/>
  <c r="X47" i="24"/>
  <c r="Y47" i="24"/>
  <c r="Z47" i="24"/>
  <c r="AA47" i="24"/>
  <c r="AB47" i="24"/>
  <c r="AC47" i="24"/>
  <c r="AD47" i="24"/>
  <c r="AE47" i="24"/>
  <c r="AF47" i="24"/>
  <c r="AG47" i="24"/>
  <c r="AH47" i="24"/>
  <c r="AI47" i="24"/>
  <c r="AJ47" i="24"/>
  <c r="AK47" i="24"/>
  <c r="AL47" i="24"/>
  <c r="AM47" i="24"/>
  <c r="AN47" i="24"/>
  <c r="AO47" i="24"/>
  <c r="AP47" i="24"/>
  <c r="AQ47" i="24"/>
  <c r="AR47" i="24"/>
  <c r="AS47" i="24"/>
  <c r="AT47" i="24"/>
  <c r="AU47" i="24"/>
  <c r="AV47" i="24"/>
  <c r="AW47" i="24"/>
  <c r="AX47" i="24"/>
  <c r="AY47" i="24"/>
  <c r="AZ47" i="24"/>
  <c r="BA47" i="24"/>
  <c r="BB47" i="24"/>
  <c r="BC47" i="24"/>
  <c r="BD47" i="24"/>
  <c r="BE47" i="24"/>
  <c r="BF47" i="24"/>
  <c r="BG47" i="24"/>
  <c r="BH47" i="24"/>
  <c r="BI47" i="24"/>
  <c r="BI58" i="24"/>
  <c r="F27" i="24"/>
  <c r="D27" i="24"/>
  <c r="B30" i="24"/>
  <c r="C30" i="24"/>
  <c r="D30" i="24"/>
  <c r="E30" i="24"/>
  <c r="F30" i="24"/>
  <c r="G30" i="24"/>
  <c r="H30" i="24"/>
  <c r="I30" i="24"/>
  <c r="J30" i="24"/>
  <c r="K30" i="24"/>
  <c r="L30" i="24"/>
  <c r="M30" i="24"/>
  <c r="N30" i="24"/>
  <c r="O30" i="24"/>
  <c r="P30" i="24"/>
  <c r="Q30" i="24"/>
  <c r="R30" i="24"/>
  <c r="S30" i="24"/>
  <c r="T30" i="24"/>
  <c r="U30" i="24"/>
  <c r="V30" i="24"/>
  <c r="W30" i="24"/>
  <c r="X30" i="24"/>
  <c r="Y30" i="24"/>
  <c r="Z30" i="24"/>
  <c r="AA30" i="24"/>
  <c r="AB30" i="24"/>
  <c r="AC30" i="24"/>
  <c r="AD30" i="24"/>
  <c r="AE30" i="24"/>
  <c r="AF30" i="24"/>
  <c r="AG30" i="24"/>
  <c r="AH30" i="24"/>
  <c r="AI30" i="24"/>
  <c r="AJ30" i="24"/>
  <c r="AK30" i="24"/>
  <c r="AL30" i="24"/>
  <c r="AM30" i="24"/>
  <c r="AN30" i="24"/>
  <c r="AO30" i="24"/>
  <c r="AP30" i="24"/>
  <c r="AQ30" i="24"/>
  <c r="AR30" i="24"/>
  <c r="AS30" i="24"/>
  <c r="AT30" i="24"/>
  <c r="AU30" i="24"/>
  <c r="AV30" i="24"/>
  <c r="AW30" i="24"/>
  <c r="AX30" i="24"/>
  <c r="AY30" i="24"/>
  <c r="AZ30" i="24"/>
  <c r="BA30" i="24"/>
  <c r="BB30" i="24"/>
  <c r="BC30" i="24"/>
  <c r="BD30" i="24"/>
  <c r="BE30" i="24"/>
  <c r="BF30" i="24"/>
  <c r="BG30" i="24"/>
  <c r="BH30" i="24"/>
  <c r="BI30" i="24"/>
  <c r="BJ30" i="24"/>
  <c r="BK30" i="24"/>
  <c r="BL30" i="24"/>
  <c r="BM30" i="24"/>
  <c r="BN30" i="24"/>
  <c r="BO30" i="24"/>
  <c r="BP30" i="24"/>
  <c r="BQ30" i="24"/>
  <c r="BR30" i="24"/>
  <c r="BS30" i="24"/>
  <c r="BT30" i="24"/>
  <c r="BU30" i="24"/>
  <c r="BV30" i="24"/>
  <c r="BW30" i="24"/>
  <c r="BX30" i="24"/>
  <c r="BY30" i="24"/>
  <c r="BZ30" i="24"/>
  <c r="CA30" i="24"/>
  <c r="CB30" i="24"/>
  <c r="CC30" i="24"/>
  <c r="CD30" i="24"/>
  <c r="CE30" i="24"/>
  <c r="CF30" i="24"/>
  <c r="CG30" i="24"/>
  <c r="CH30" i="24"/>
  <c r="CI30" i="24"/>
  <c r="CJ30" i="24"/>
  <c r="CK30" i="24"/>
  <c r="CL30" i="24"/>
  <c r="CM30" i="24"/>
  <c r="CN30" i="24"/>
  <c r="CO30" i="24"/>
  <c r="CP30" i="24"/>
  <c r="CQ30" i="24"/>
  <c r="CR30" i="24"/>
  <c r="B31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R31" i="24"/>
  <c r="S31" i="24"/>
  <c r="T31" i="24"/>
  <c r="U31" i="24"/>
  <c r="V31" i="24"/>
  <c r="W31" i="24"/>
  <c r="X31" i="24"/>
  <c r="Y31" i="24"/>
  <c r="Z31" i="24"/>
  <c r="AA31" i="24"/>
  <c r="AB31" i="24"/>
  <c r="AC31" i="24"/>
  <c r="AD31" i="24"/>
  <c r="AE31" i="24"/>
  <c r="AF31" i="24"/>
  <c r="AG31" i="24"/>
  <c r="AH31" i="24"/>
  <c r="AI31" i="24"/>
  <c r="AJ31" i="24"/>
  <c r="AK31" i="24"/>
  <c r="AL31" i="24"/>
  <c r="AM31" i="24"/>
  <c r="AN31" i="24"/>
  <c r="AO31" i="24"/>
  <c r="AP31" i="24"/>
  <c r="AQ31" i="24"/>
  <c r="AR31" i="24"/>
  <c r="AS31" i="24"/>
  <c r="AT31" i="24"/>
  <c r="AU31" i="24"/>
  <c r="AV31" i="24"/>
  <c r="AW31" i="24"/>
  <c r="AX31" i="24"/>
  <c r="AY31" i="24"/>
  <c r="AZ31" i="24"/>
  <c r="BA31" i="24"/>
  <c r="BB31" i="24"/>
  <c r="BC31" i="24"/>
  <c r="BD31" i="24"/>
  <c r="BE31" i="24"/>
  <c r="BF31" i="24"/>
  <c r="BG31" i="24"/>
  <c r="BH31" i="24"/>
  <c r="BI31" i="24"/>
  <c r="BJ31" i="24"/>
  <c r="A36" i="24"/>
  <c r="B32" i="24"/>
  <c r="B34" i="24"/>
  <c r="B36" i="24"/>
  <c r="C32" i="24"/>
  <c r="C34" i="24"/>
  <c r="C36" i="24"/>
  <c r="D32" i="24"/>
  <c r="D34" i="24"/>
  <c r="D36" i="24"/>
  <c r="E32" i="24"/>
  <c r="E34" i="24"/>
  <c r="E36" i="24"/>
  <c r="F32" i="24"/>
  <c r="F34" i="24"/>
  <c r="F36" i="24"/>
  <c r="G32" i="24"/>
  <c r="G34" i="24"/>
  <c r="G36" i="24"/>
  <c r="H32" i="24"/>
  <c r="H34" i="24"/>
  <c r="H36" i="24"/>
  <c r="I32" i="24"/>
  <c r="I34" i="24"/>
  <c r="I36" i="24"/>
  <c r="J32" i="24"/>
  <c r="J34" i="24"/>
  <c r="J36" i="24"/>
  <c r="K32" i="24"/>
  <c r="K34" i="24"/>
  <c r="K36" i="24"/>
  <c r="L32" i="24"/>
  <c r="L34" i="24"/>
  <c r="L36" i="24"/>
  <c r="M32" i="24"/>
  <c r="M34" i="24"/>
  <c r="M36" i="24"/>
  <c r="N32" i="24"/>
  <c r="N34" i="24"/>
  <c r="N36" i="24"/>
  <c r="O32" i="24"/>
  <c r="O34" i="24"/>
  <c r="O36" i="24"/>
  <c r="P32" i="24"/>
  <c r="P34" i="24"/>
  <c r="P36" i="24"/>
  <c r="Q32" i="24"/>
  <c r="Q34" i="24"/>
  <c r="Q36" i="24"/>
  <c r="R32" i="24"/>
  <c r="R34" i="24"/>
  <c r="R36" i="24"/>
  <c r="S32" i="24"/>
  <c r="S34" i="24"/>
  <c r="S36" i="24"/>
  <c r="T32" i="24"/>
  <c r="T34" i="24"/>
  <c r="T36" i="24"/>
  <c r="U32" i="24"/>
  <c r="U34" i="24"/>
  <c r="U36" i="24"/>
  <c r="V32" i="24"/>
  <c r="V34" i="24"/>
  <c r="V36" i="24"/>
  <c r="W32" i="24"/>
  <c r="W34" i="24"/>
  <c r="W36" i="24"/>
  <c r="X32" i="24"/>
  <c r="X34" i="24"/>
  <c r="X36" i="24"/>
  <c r="Y32" i="24"/>
  <c r="Y34" i="24"/>
  <c r="Y36" i="24"/>
  <c r="Z32" i="24"/>
  <c r="Z34" i="24"/>
  <c r="Z36" i="24"/>
  <c r="AA32" i="24"/>
  <c r="AA34" i="24"/>
  <c r="AA36" i="24"/>
  <c r="AB32" i="24"/>
  <c r="AB34" i="24"/>
  <c r="AB36" i="24"/>
  <c r="AC32" i="24"/>
  <c r="AC34" i="24"/>
  <c r="AC36" i="24"/>
  <c r="AD32" i="24"/>
  <c r="AD34" i="24"/>
  <c r="AD36" i="24"/>
  <c r="AE32" i="24"/>
  <c r="AE34" i="24"/>
  <c r="AE36" i="24"/>
  <c r="AF32" i="24"/>
  <c r="AF34" i="24"/>
  <c r="AF36" i="24"/>
  <c r="AG32" i="24"/>
  <c r="AG34" i="24"/>
  <c r="AG36" i="24"/>
  <c r="AH32" i="24"/>
  <c r="AH34" i="24"/>
  <c r="AH36" i="24"/>
  <c r="AI32" i="24"/>
  <c r="AI34" i="24"/>
  <c r="AI36" i="24"/>
  <c r="AJ32" i="24"/>
  <c r="AJ34" i="24"/>
  <c r="AJ36" i="24"/>
  <c r="AK32" i="24"/>
  <c r="AK34" i="24"/>
  <c r="AK36" i="24"/>
  <c r="AL32" i="24"/>
  <c r="AL34" i="24"/>
  <c r="AL36" i="24"/>
  <c r="AM32" i="24"/>
  <c r="AM34" i="24"/>
  <c r="AM36" i="24"/>
  <c r="AN32" i="24"/>
  <c r="AN34" i="24"/>
  <c r="AN36" i="24"/>
  <c r="AO32" i="24"/>
  <c r="AO34" i="24"/>
  <c r="AO36" i="24"/>
  <c r="AP32" i="24"/>
  <c r="AP34" i="24"/>
  <c r="AP36" i="24"/>
  <c r="AQ32" i="24"/>
  <c r="AQ34" i="24"/>
  <c r="AQ36" i="24"/>
  <c r="AR32" i="24"/>
  <c r="AR34" i="24"/>
  <c r="AR36" i="24"/>
  <c r="AS32" i="24"/>
  <c r="AS34" i="24"/>
  <c r="AS36" i="24"/>
  <c r="AT32" i="24"/>
  <c r="AT34" i="24"/>
  <c r="AT36" i="24"/>
  <c r="AU32" i="24"/>
  <c r="AU34" i="24"/>
  <c r="AU36" i="24"/>
  <c r="AV32" i="24"/>
  <c r="AV34" i="24"/>
  <c r="AV36" i="24"/>
  <c r="AW32" i="24"/>
  <c r="AW34" i="24"/>
  <c r="AW36" i="24"/>
  <c r="AX32" i="24"/>
  <c r="AX34" i="24"/>
  <c r="AX36" i="24"/>
  <c r="AY32" i="24"/>
  <c r="AY34" i="24"/>
  <c r="AY36" i="24"/>
  <c r="AZ32" i="24"/>
  <c r="AZ34" i="24"/>
  <c r="AZ36" i="24"/>
  <c r="BA32" i="24"/>
  <c r="BA34" i="24"/>
  <c r="BA36" i="24"/>
  <c r="BB32" i="24"/>
  <c r="BB34" i="24"/>
  <c r="BB36" i="24"/>
  <c r="BC32" i="24"/>
  <c r="BC34" i="24"/>
  <c r="BC36" i="24"/>
  <c r="BD32" i="24"/>
  <c r="BD34" i="24"/>
  <c r="BD36" i="24"/>
  <c r="BE32" i="24"/>
  <c r="BE34" i="24"/>
  <c r="BE36" i="24"/>
  <c r="BF32" i="24"/>
  <c r="BF34" i="24"/>
  <c r="BF36" i="24"/>
  <c r="BG32" i="24"/>
  <c r="BG34" i="24"/>
  <c r="BG36" i="24"/>
  <c r="BH32" i="24"/>
  <c r="BH34" i="24"/>
  <c r="BH36" i="24"/>
  <c r="BI32" i="24"/>
  <c r="B33" i="24"/>
  <c r="C33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Q33" i="24"/>
  <c r="R33" i="24"/>
  <c r="S33" i="24"/>
  <c r="T33" i="24"/>
  <c r="U33" i="24"/>
  <c r="V33" i="24"/>
  <c r="W33" i="24"/>
  <c r="X33" i="24"/>
  <c r="Y33" i="24"/>
  <c r="Z33" i="24"/>
  <c r="AA33" i="24"/>
  <c r="AB33" i="24"/>
  <c r="AC33" i="24"/>
  <c r="AD33" i="24"/>
  <c r="AE33" i="24"/>
  <c r="AF33" i="24"/>
  <c r="AG33" i="24"/>
  <c r="AH33" i="24"/>
  <c r="AI33" i="24"/>
  <c r="AJ33" i="24"/>
  <c r="AK33" i="24"/>
  <c r="AL33" i="24"/>
  <c r="AM33" i="24"/>
  <c r="AN33" i="24"/>
  <c r="AO33" i="24"/>
  <c r="AP33" i="24"/>
  <c r="AQ33" i="24"/>
  <c r="AR33" i="24"/>
  <c r="AS33" i="24"/>
  <c r="AT33" i="24"/>
  <c r="AU33" i="24"/>
  <c r="AV33" i="24"/>
  <c r="AW33" i="24"/>
  <c r="AX33" i="24"/>
  <c r="AY33" i="24"/>
  <c r="AZ33" i="24"/>
  <c r="BA33" i="24"/>
  <c r="BB33" i="24"/>
  <c r="BC33" i="24"/>
  <c r="BD33" i="24"/>
  <c r="BE33" i="24"/>
  <c r="BF33" i="24"/>
  <c r="BG33" i="24"/>
  <c r="BH33" i="24"/>
  <c r="BI33" i="24"/>
  <c r="BI34" i="24"/>
  <c r="B35" i="24"/>
  <c r="C35" i="24"/>
  <c r="D35" i="24"/>
  <c r="E35" i="24"/>
  <c r="F35" i="24"/>
  <c r="G35" i="24"/>
  <c r="H35" i="24"/>
  <c r="I35" i="24"/>
  <c r="J35" i="24"/>
  <c r="K35" i="24"/>
  <c r="L35" i="24"/>
  <c r="M35" i="24"/>
  <c r="N35" i="24"/>
  <c r="O35" i="24"/>
  <c r="P35" i="24"/>
  <c r="Q35" i="24"/>
  <c r="R35" i="24"/>
  <c r="S35" i="24"/>
  <c r="T35" i="24"/>
  <c r="U35" i="24"/>
  <c r="V35" i="24"/>
  <c r="W35" i="24"/>
  <c r="X35" i="24"/>
  <c r="Y35" i="24"/>
  <c r="Z35" i="24"/>
  <c r="AA35" i="24"/>
  <c r="AB35" i="24"/>
  <c r="AC35" i="24"/>
  <c r="AD35" i="24"/>
  <c r="AE35" i="24"/>
  <c r="AF35" i="24"/>
  <c r="AG35" i="24"/>
  <c r="AH35" i="24"/>
  <c r="AI35" i="24"/>
  <c r="AJ35" i="24"/>
  <c r="AK35" i="24"/>
  <c r="AL35" i="24"/>
  <c r="AM35" i="24"/>
  <c r="AN35" i="24"/>
  <c r="AO35" i="24"/>
  <c r="AP35" i="24"/>
  <c r="AQ35" i="24"/>
  <c r="AR35" i="24"/>
  <c r="AS35" i="24"/>
  <c r="AT35" i="24"/>
  <c r="AU35" i="24"/>
  <c r="AV35" i="24"/>
  <c r="AW35" i="24"/>
  <c r="AX35" i="24"/>
  <c r="AY35" i="24"/>
  <c r="AZ35" i="24"/>
  <c r="BA35" i="24"/>
  <c r="BB35" i="24"/>
  <c r="BC35" i="24"/>
  <c r="BD35" i="24"/>
  <c r="BE35" i="24"/>
  <c r="BF35" i="24"/>
  <c r="BG35" i="24"/>
  <c r="BH35" i="24"/>
  <c r="BI35" i="24"/>
  <c r="BI36" i="24"/>
  <c r="BU41" i="24"/>
  <c r="BV41" i="24"/>
  <c r="BW41" i="24"/>
  <c r="BX41" i="24"/>
  <c r="BY41" i="24"/>
  <c r="BZ41" i="24"/>
  <c r="CA41" i="24"/>
  <c r="CB41" i="24"/>
  <c r="CC41" i="24"/>
  <c r="CD41" i="24"/>
  <c r="CE41" i="24"/>
  <c r="CF41" i="24"/>
  <c r="CG41" i="24"/>
  <c r="CH41" i="24"/>
  <c r="CI41" i="24"/>
  <c r="CJ41" i="24"/>
  <c r="CK41" i="24"/>
  <c r="CL41" i="24"/>
  <c r="CM41" i="24"/>
  <c r="CN41" i="24"/>
  <c r="CO41" i="24"/>
  <c r="CP41" i="24"/>
  <c r="CQ41" i="24"/>
  <c r="CR41" i="24"/>
  <c r="BU42" i="24"/>
  <c r="BV42" i="24"/>
  <c r="BW42" i="24"/>
  <c r="BX42" i="24"/>
  <c r="BY42" i="24"/>
  <c r="BZ42" i="24"/>
  <c r="CA42" i="24"/>
  <c r="CB42" i="24"/>
  <c r="CC42" i="24"/>
  <c r="CD42" i="24"/>
  <c r="CE42" i="24"/>
  <c r="CF42" i="24"/>
  <c r="BU43" i="24"/>
  <c r="BV43" i="24"/>
  <c r="BW43" i="24"/>
  <c r="BX43" i="24"/>
  <c r="BY43" i="24"/>
  <c r="BZ43" i="24"/>
  <c r="CA43" i="24"/>
  <c r="CB43" i="24"/>
  <c r="CC43" i="24"/>
  <c r="CD43" i="24"/>
  <c r="CE43" i="24"/>
  <c r="CF43" i="24"/>
  <c r="CG43" i="24"/>
  <c r="CH43" i="24"/>
  <c r="CI43" i="24"/>
  <c r="CJ43" i="24"/>
  <c r="CK43" i="24"/>
  <c r="CL43" i="24"/>
  <c r="B44" i="24"/>
  <c r="C44" i="24"/>
  <c r="D44" i="24"/>
  <c r="E44" i="24"/>
  <c r="F44" i="24"/>
  <c r="G44" i="24"/>
  <c r="H44" i="24"/>
  <c r="I44" i="24"/>
  <c r="J44" i="24"/>
  <c r="K44" i="24"/>
  <c r="L44" i="24"/>
  <c r="M44" i="24"/>
  <c r="N44" i="24"/>
  <c r="O44" i="24"/>
  <c r="P44" i="24"/>
  <c r="Q44" i="24"/>
  <c r="R44" i="24"/>
  <c r="S44" i="24"/>
  <c r="T44" i="24"/>
  <c r="U44" i="24"/>
  <c r="V44" i="24"/>
  <c r="W44" i="24"/>
  <c r="X44" i="24"/>
  <c r="Y44" i="24"/>
  <c r="Z44" i="24"/>
  <c r="AA44" i="24"/>
  <c r="AB44" i="24"/>
  <c r="AC44" i="24"/>
  <c r="AD44" i="24"/>
  <c r="AE44" i="24"/>
  <c r="AF44" i="24"/>
  <c r="AG44" i="24"/>
  <c r="AH44" i="24"/>
  <c r="AI44" i="24"/>
  <c r="AJ44" i="24"/>
  <c r="AK44" i="24"/>
  <c r="AL44" i="24"/>
  <c r="AM44" i="24"/>
  <c r="AN44" i="24"/>
  <c r="AO44" i="24"/>
  <c r="AP44" i="24"/>
  <c r="AQ44" i="24"/>
  <c r="AR44" i="24"/>
  <c r="AS44" i="24"/>
  <c r="AT44" i="24"/>
  <c r="AU44" i="24"/>
  <c r="AV44" i="24"/>
  <c r="AW44" i="24"/>
  <c r="AX44" i="24"/>
  <c r="AY44" i="24"/>
  <c r="AZ44" i="24"/>
  <c r="BA44" i="24"/>
  <c r="BB44" i="24"/>
  <c r="BC44" i="24"/>
  <c r="BD44" i="24"/>
  <c r="BE44" i="24"/>
  <c r="BF44" i="24"/>
  <c r="BG44" i="24"/>
  <c r="BH44" i="24"/>
  <c r="BI44" i="24"/>
  <c r="BJ44" i="24"/>
  <c r="BK44" i="24"/>
  <c r="BL44" i="24"/>
  <c r="BM44" i="24"/>
  <c r="BN44" i="24"/>
  <c r="BO44" i="24"/>
  <c r="BP44" i="24"/>
  <c r="BQ44" i="24"/>
  <c r="BR44" i="24"/>
  <c r="BS44" i="24"/>
  <c r="BT44" i="24"/>
  <c r="BU44" i="24"/>
  <c r="BV44" i="24"/>
  <c r="BW44" i="24"/>
  <c r="BX44" i="24"/>
  <c r="BY44" i="24"/>
  <c r="BZ44" i="24"/>
  <c r="CA44" i="24"/>
  <c r="CB44" i="24"/>
  <c r="CC44" i="24"/>
  <c r="CD44" i="24"/>
  <c r="CE44" i="24"/>
  <c r="CF44" i="24"/>
  <c r="CG44" i="24"/>
  <c r="CH44" i="24"/>
  <c r="CI44" i="24"/>
  <c r="CJ44" i="24"/>
  <c r="CK44" i="24"/>
  <c r="CL44" i="24"/>
  <c r="B46" i="24"/>
  <c r="C46" i="24"/>
  <c r="D46" i="24"/>
  <c r="E46" i="24"/>
  <c r="F46" i="24"/>
  <c r="G46" i="24"/>
  <c r="H46" i="24"/>
  <c r="I46" i="24"/>
  <c r="J46" i="24"/>
  <c r="K46" i="24"/>
  <c r="L46" i="24"/>
  <c r="M46" i="24"/>
  <c r="N46" i="24"/>
  <c r="O46" i="24"/>
  <c r="P46" i="24"/>
  <c r="Q46" i="24"/>
  <c r="R46" i="24"/>
  <c r="S46" i="24"/>
  <c r="T46" i="24"/>
  <c r="U46" i="24"/>
  <c r="V46" i="24"/>
  <c r="W46" i="24"/>
  <c r="X46" i="24"/>
  <c r="Y46" i="24"/>
  <c r="Z46" i="24"/>
  <c r="AA46" i="24"/>
  <c r="AB46" i="24"/>
  <c r="AC46" i="24"/>
  <c r="AD46" i="24"/>
  <c r="AE46" i="24"/>
  <c r="AF46" i="24"/>
  <c r="AG46" i="24"/>
  <c r="AH46" i="24"/>
  <c r="AI46" i="24"/>
  <c r="AJ46" i="24"/>
  <c r="AK46" i="24"/>
  <c r="AL46" i="24"/>
  <c r="AM46" i="24"/>
  <c r="AN46" i="24"/>
  <c r="AO46" i="24"/>
  <c r="AP46" i="24"/>
  <c r="AQ46" i="24"/>
  <c r="AR46" i="24"/>
  <c r="AS46" i="24"/>
  <c r="AT46" i="24"/>
  <c r="AU46" i="24"/>
  <c r="AV46" i="24"/>
  <c r="AW46" i="24"/>
  <c r="AX46" i="24"/>
  <c r="AY46" i="24"/>
  <c r="AZ46" i="24"/>
  <c r="BA46" i="24"/>
  <c r="BB46" i="24"/>
  <c r="BC46" i="24"/>
  <c r="BD46" i="24"/>
  <c r="BE46" i="24"/>
  <c r="BF46" i="24"/>
  <c r="BG46" i="24"/>
  <c r="BH46" i="24"/>
  <c r="BI46" i="24"/>
  <c r="BJ46" i="24"/>
  <c r="BK46" i="24"/>
  <c r="BL46" i="24"/>
  <c r="BM46" i="24"/>
  <c r="BN46" i="24"/>
  <c r="BO46" i="24"/>
  <c r="BP46" i="24"/>
  <c r="BQ46" i="24"/>
  <c r="BR46" i="24"/>
  <c r="BS46" i="24"/>
  <c r="BT46" i="24"/>
  <c r="BU46" i="24"/>
  <c r="BV46" i="24"/>
  <c r="BW46" i="24"/>
  <c r="BX46" i="24"/>
  <c r="BU52" i="24"/>
  <c r="BV52" i="24"/>
  <c r="BW52" i="24"/>
  <c r="BX52" i="24"/>
  <c r="BY52" i="24"/>
  <c r="BZ52" i="24"/>
  <c r="CA52" i="24"/>
  <c r="CB52" i="24"/>
  <c r="CC52" i="24"/>
  <c r="CD52" i="24"/>
  <c r="CE52" i="24"/>
  <c r="CF52" i="24"/>
  <c r="CG52" i="24"/>
  <c r="CH52" i="24"/>
  <c r="CI52" i="24"/>
  <c r="CJ52" i="24"/>
  <c r="CK52" i="24"/>
  <c r="CL52" i="24"/>
  <c r="CM52" i="24"/>
  <c r="CN52" i="24"/>
  <c r="CO52" i="24"/>
  <c r="CP52" i="24"/>
  <c r="CQ52" i="24"/>
  <c r="CR52" i="24"/>
  <c r="CS52" i="24"/>
  <c r="CT52" i="24"/>
  <c r="CU52" i="24"/>
  <c r="CV52" i="24"/>
  <c r="CW52" i="24"/>
  <c r="CX52" i="24"/>
  <c r="CY52" i="24"/>
  <c r="CZ52" i="24"/>
  <c r="DA52" i="24"/>
  <c r="DB52" i="24"/>
  <c r="DC52" i="24"/>
  <c r="DD52" i="24"/>
  <c r="DE52" i="24"/>
  <c r="DF52" i="24"/>
  <c r="DG52" i="24"/>
  <c r="DH52" i="24"/>
  <c r="BU53" i="24"/>
  <c r="BV53" i="24"/>
  <c r="BW53" i="24"/>
  <c r="BX53" i="24"/>
  <c r="BY53" i="24"/>
  <c r="BZ53" i="24"/>
  <c r="CA53" i="24"/>
  <c r="CB53" i="24"/>
  <c r="CC53" i="24"/>
  <c r="CD53" i="24"/>
  <c r="CE53" i="24"/>
  <c r="CF53" i="24"/>
  <c r="CG53" i="24"/>
  <c r="CH53" i="24"/>
  <c r="CI53" i="24"/>
  <c r="CJ53" i="24"/>
  <c r="CK53" i="24"/>
  <c r="CL53" i="24"/>
  <c r="CM53" i="24"/>
  <c r="CN53" i="24"/>
  <c r="CO53" i="24"/>
  <c r="CP53" i="24"/>
  <c r="CQ53" i="24"/>
  <c r="CR53" i="24"/>
  <c r="CS53" i="24"/>
  <c r="CT53" i="24"/>
  <c r="CU53" i="24"/>
  <c r="CV53" i="24"/>
  <c r="CW53" i="24"/>
  <c r="CX53" i="24"/>
  <c r="CY53" i="24"/>
  <c r="CZ53" i="24"/>
  <c r="BU54" i="24"/>
  <c r="BV54" i="24"/>
  <c r="BW54" i="24"/>
  <c r="BX54" i="24"/>
  <c r="BY54" i="24"/>
  <c r="BZ54" i="24"/>
  <c r="CA54" i="24"/>
  <c r="CB54" i="24"/>
  <c r="CC54" i="24"/>
  <c r="CD54" i="24"/>
  <c r="CE54" i="24"/>
  <c r="CF54" i="24"/>
  <c r="CG54" i="24"/>
  <c r="CH54" i="24"/>
  <c r="CI54" i="24"/>
  <c r="CJ54" i="24"/>
  <c r="CK54" i="24"/>
  <c r="CL54" i="24"/>
  <c r="CM54" i="24"/>
  <c r="CN54" i="24"/>
  <c r="CO54" i="24"/>
  <c r="CP54" i="24"/>
  <c r="CQ54" i="24"/>
  <c r="CR54" i="24"/>
  <c r="CS54" i="24"/>
  <c r="CT54" i="24"/>
  <c r="CU54" i="24"/>
  <c r="CV54" i="24"/>
  <c r="CW54" i="24"/>
  <c r="CX54" i="24"/>
  <c r="CY54" i="24"/>
  <c r="CZ54" i="24"/>
  <c r="DA54" i="24"/>
  <c r="DB54" i="24"/>
  <c r="DC54" i="24"/>
  <c r="DD54" i="24"/>
  <c r="B55" i="24"/>
  <c r="C55" i="24"/>
  <c r="D55" i="24"/>
  <c r="E55" i="24"/>
  <c r="F55" i="24"/>
  <c r="G55" i="24"/>
  <c r="H55" i="24"/>
  <c r="I55" i="24"/>
  <c r="J55" i="24"/>
  <c r="K55" i="24"/>
  <c r="L55" i="24"/>
  <c r="M55" i="24"/>
  <c r="N55" i="24"/>
  <c r="O55" i="24"/>
  <c r="P55" i="24"/>
  <c r="Q55" i="24"/>
  <c r="R55" i="24"/>
  <c r="S55" i="24"/>
  <c r="T55" i="24"/>
  <c r="U55" i="24"/>
  <c r="V55" i="24"/>
  <c r="W55" i="24"/>
  <c r="X55" i="24"/>
  <c r="Y55" i="24"/>
  <c r="Z55" i="24"/>
  <c r="AA55" i="24"/>
  <c r="AB55" i="24"/>
  <c r="AC55" i="24"/>
  <c r="AD55" i="24"/>
  <c r="AE55" i="24"/>
  <c r="AF55" i="24"/>
  <c r="AG55" i="24"/>
  <c r="AH55" i="24"/>
  <c r="AI55" i="24"/>
  <c r="AJ55" i="24"/>
  <c r="AK55" i="24"/>
  <c r="AL55" i="24"/>
  <c r="AM55" i="24"/>
  <c r="AN55" i="24"/>
  <c r="AO55" i="24"/>
  <c r="AP55" i="24"/>
  <c r="AQ55" i="24"/>
  <c r="AR55" i="24"/>
  <c r="AS55" i="24"/>
  <c r="AT55" i="24"/>
  <c r="AU55" i="24"/>
  <c r="AV55" i="24"/>
  <c r="AW55" i="24"/>
  <c r="AX55" i="24"/>
  <c r="AY55" i="24"/>
  <c r="AZ55" i="24"/>
  <c r="BA55" i="24"/>
  <c r="BB55" i="24"/>
  <c r="BC55" i="24"/>
  <c r="BD55" i="24"/>
  <c r="BE55" i="24"/>
  <c r="BF55" i="24"/>
  <c r="BG55" i="24"/>
  <c r="BH55" i="24"/>
  <c r="BI55" i="24"/>
  <c r="BJ55" i="24"/>
  <c r="BK55" i="24"/>
  <c r="BL55" i="24"/>
  <c r="BM55" i="24"/>
  <c r="BN55" i="24"/>
  <c r="BO55" i="24"/>
  <c r="BP55" i="24"/>
  <c r="BQ55" i="24"/>
  <c r="BR55" i="24"/>
  <c r="BS55" i="24"/>
  <c r="BT55" i="24"/>
  <c r="BU55" i="24"/>
  <c r="BV55" i="24"/>
  <c r="BW55" i="24"/>
  <c r="BX55" i="24"/>
  <c r="BY55" i="24"/>
  <c r="BZ55" i="24"/>
  <c r="CA55" i="24"/>
  <c r="CB55" i="24"/>
  <c r="CC55" i="24"/>
  <c r="CD55" i="24"/>
  <c r="CE55" i="24"/>
  <c r="CF55" i="24"/>
  <c r="CG55" i="24"/>
  <c r="CH55" i="24"/>
  <c r="CI55" i="24"/>
  <c r="CJ55" i="24"/>
  <c r="CK55" i="24"/>
  <c r="CL55" i="24"/>
  <c r="CM55" i="24"/>
  <c r="CN55" i="24"/>
  <c r="CO55" i="24"/>
  <c r="CP55" i="24"/>
  <c r="CQ55" i="24"/>
  <c r="CR55" i="24"/>
  <c r="CS55" i="24"/>
  <c r="CT55" i="24"/>
  <c r="CU55" i="24"/>
  <c r="CV55" i="24"/>
  <c r="CW55" i="24"/>
  <c r="CX55" i="24"/>
  <c r="CY55" i="24"/>
  <c r="CZ55" i="24"/>
  <c r="DA55" i="24"/>
  <c r="DB55" i="24"/>
  <c r="DC55" i="24"/>
  <c r="DD55" i="24"/>
  <c r="DE55" i="24"/>
  <c r="DF55" i="24"/>
  <c r="DG55" i="24"/>
  <c r="B57" i="24"/>
  <c r="C57" i="24"/>
  <c r="D57" i="24"/>
  <c r="E57" i="24"/>
  <c r="F57" i="24"/>
  <c r="G57" i="24"/>
  <c r="H57" i="24"/>
  <c r="I57" i="24"/>
  <c r="J57" i="24"/>
  <c r="K57" i="24"/>
  <c r="L57" i="24"/>
  <c r="M57" i="24"/>
  <c r="N57" i="24"/>
  <c r="O57" i="24"/>
  <c r="P57" i="24"/>
  <c r="Q57" i="24"/>
  <c r="R57" i="24"/>
  <c r="S57" i="24"/>
  <c r="T57" i="24"/>
  <c r="U57" i="24"/>
  <c r="V57" i="24"/>
  <c r="W57" i="24"/>
  <c r="X57" i="24"/>
  <c r="Y57" i="24"/>
  <c r="Z57" i="24"/>
  <c r="AA57" i="24"/>
  <c r="AB57" i="24"/>
  <c r="AC57" i="24"/>
  <c r="AD57" i="24"/>
  <c r="AE57" i="24"/>
  <c r="AF57" i="24"/>
  <c r="AG57" i="24"/>
  <c r="AH57" i="24"/>
  <c r="AI57" i="24"/>
  <c r="AJ57" i="24"/>
  <c r="AK57" i="24"/>
  <c r="AL57" i="24"/>
  <c r="AM57" i="24"/>
  <c r="AN57" i="24"/>
  <c r="AO57" i="24"/>
  <c r="AP57" i="24"/>
  <c r="AQ57" i="24"/>
  <c r="AR57" i="24"/>
  <c r="AS57" i="24"/>
  <c r="AT57" i="24"/>
  <c r="AU57" i="24"/>
  <c r="AV57" i="24"/>
  <c r="AW57" i="24"/>
  <c r="AX57" i="24"/>
  <c r="AY57" i="24"/>
  <c r="AZ57" i="24"/>
  <c r="BA57" i="24"/>
  <c r="BB57" i="24"/>
  <c r="BC57" i="24"/>
  <c r="BD57" i="24"/>
  <c r="BE57" i="24"/>
  <c r="BF57" i="24"/>
  <c r="BG57" i="24"/>
  <c r="BH57" i="24"/>
  <c r="BI57" i="24"/>
  <c r="BJ57" i="24"/>
  <c r="BK57" i="24"/>
  <c r="BL57" i="24"/>
  <c r="BM57" i="24"/>
  <c r="BN57" i="24"/>
  <c r="BO57" i="24"/>
  <c r="BP57" i="24"/>
  <c r="BQ57" i="24"/>
  <c r="BR57" i="24"/>
  <c r="BS57" i="24"/>
  <c r="BT57" i="24"/>
  <c r="BU57" i="24"/>
  <c r="BV57" i="24"/>
  <c r="BW57" i="24"/>
  <c r="BX57" i="24"/>
  <c r="BY57" i="24"/>
  <c r="BZ57" i="24"/>
  <c r="CA57" i="24"/>
  <c r="CB57" i="24"/>
  <c r="CC57" i="24"/>
  <c r="CD57" i="24"/>
  <c r="CE57" i="24"/>
  <c r="CF57" i="24"/>
  <c r="CG57" i="24"/>
  <c r="CH57" i="24"/>
  <c r="CI57" i="24"/>
  <c r="CJ57" i="24"/>
  <c r="CK57" i="24"/>
  <c r="CL57" i="24"/>
  <c r="CM57" i="24"/>
  <c r="CN57" i="24"/>
  <c r="CO57" i="24"/>
  <c r="CP57" i="24"/>
  <c r="CQ57" i="24"/>
  <c r="CR57" i="24"/>
  <c r="CS57" i="24"/>
  <c r="CT57" i="24"/>
  <c r="CU57" i="24"/>
  <c r="CV57" i="24"/>
  <c r="CW57" i="24"/>
  <c r="CX57" i="24"/>
  <c r="CY57" i="24"/>
  <c r="CZ57" i="24"/>
  <c r="O10" i="21"/>
  <c r="K13" i="1" s="1"/>
  <c r="K14" i="1"/>
  <c r="O12" i="21"/>
  <c r="K15" i="1" s="1"/>
  <c r="H8" i="1"/>
  <c r="O4" i="21"/>
  <c r="K7" i="1" s="1"/>
  <c r="O5" i="21"/>
  <c r="K8" i="1" s="1"/>
  <c r="O33" i="21"/>
  <c r="O32" i="21"/>
  <c r="K35" i="1" s="1"/>
  <c r="O31" i="21"/>
  <c r="K34" i="1" s="1"/>
  <c r="O30" i="21"/>
  <c r="K33" i="1" s="1"/>
  <c r="O29" i="21"/>
  <c r="K32" i="1" s="1"/>
  <c r="O28" i="21"/>
  <c r="K31" i="1" s="1"/>
  <c r="O27" i="21"/>
  <c r="K30" i="1" s="1"/>
  <c r="O26" i="21"/>
  <c r="K29" i="1" s="1"/>
  <c r="O25" i="21"/>
  <c r="K28" i="1" s="1"/>
  <c r="O24" i="21"/>
  <c r="O10" i="20"/>
  <c r="O11" i="20"/>
  <c r="H14" i="1" s="1"/>
  <c r="O12" i="20"/>
  <c r="H15" i="1" s="1"/>
  <c r="H35" i="1"/>
  <c r="H34" i="1"/>
  <c r="H33" i="1"/>
  <c r="H32" i="1"/>
  <c r="H31" i="1"/>
  <c r="H30" i="1"/>
  <c r="H29" i="1"/>
  <c r="H28" i="1"/>
  <c r="E35" i="1"/>
  <c r="E34" i="1"/>
  <c r="E33" i="1"/>
  <c r="E32" i="1"/>
  <c r="E31" i="1"/>
  <c r="E30" i="1"/>
  <c r="E29" i="1"/>
  <c r="E28" i="1"/>
  <c r="E27" i="1"/>
  <c r="E26" i="1"/>
  <c r="E15" i="1"/>
  <c r="E13" i="1"/>
  <c r="E8" i="1"/>
  <c r="E7" i="1"/>
  <c r="O6" i="27" l="1"/>
  <c r="N6" i="1"/>
  <c r="N9" i="1" s="1"/>
  <c r="O15" i="1" s="1"/>
  <c r="M22" i="21"/>
  <c r="M22" i="27"/>
  <c r="N22" i="20"/>
  <c r="N21" i="20"/>
  <c r="M21" i="21"/>
  <c r="M21" i="27"/>
  <c r="N20" i="20"/>
  <c r="M20" i="27"/>
  <c r="M20" i="21"/>
  <c r="M19" i="20"/>
  <c r="L19" i="21"/>
  <c r="L19" i="27" s="1"/>
  <c r="M18" i="20"/>
  <c r="L18" i="21"/>
  <c r="L18" i="27" s="1"/>
  <c r="H13" i="1"/>
  <c r="H7" i="1"/>
  <c r="E14" i="1"/>
  <c r="B65" i="21"/>
  <c r="B65" i="27"/>
  <c r="O35" i="1"/>
  <c r="O34" i="1"/>
  <c r="BK18" i="24"/>
  <c r="O6" i="1" l="1"/>
  <c r="O28" i="1"/>
  <c r="O26" i="1"/>
  <c r="O29" i="1"/>
  <c r="O9" i="1"/>
  <c r="O33" i="1"/>
  <c r="O30" i="1"/>
  <c r="O31" i="1"/>
  <c r="O32" i="1"/>
  <c r="O27" i="1"/>
  <c r="N22" i="21"/>
  <c r="N22" i="27"/>
  <c r="O22" i="20"/>
  <c r="N21" i="27"/>
  <c r="O21" i="27" s="1"/>
  <c r="N24" i="1" s="1"/>
  <c r="O24" i="1" s="1"/>
  <c r="N21" i="21"/>
  <c r="O21" i="20"/>
  <c r="N20" i="21"/>
  <c r="N20" i="27"/>
  <c r="O20" i="20"/>
  <c r="M19" i="21"/>
  <c r="M19" i="27" s="1"/>
  <c r="N19" i="20"/>
  <c r="N19" i="21" s="1"/>
  <c r="N19" i="27" s="1"/>
  <c r="O19" i="20"/>
  <c r="M18" i="21"/>
  <c r="M18" i="27" s="1"/>
  <c r="N18" i="20"/>
  <c r="N18" i="21" s="1"/>
  <c r="N18" i="27" s="1"/>
  <c r="BL18" i="24"/>
  <c r="F6" i="21"/>
  <c r="F6" i="20"/>
  <c r="F28" i="34" s="1"/>
  <c r="E6" i="20"/>
  <c r="E28" i="34" s="1"/>
  <c r="E6" i="21"/>
  <c r="G6" i="21"/>
  <c r="G6" i="20"/>
  <c r="G28" i="34" s="1"/>
  <c r="N6" i="20"/>
  <c r="N28" i="34" s="1"/>
  <c r="D50" i="20"/>
  <c r="E50" i="20" s="1"/>
  <c r="F50" i="20" s="1"/>
  <c r="G50" i="20" s="1"/>
  <c r="H50" i="20" s="1"/>
  <c r="I50" i="20" s="1"/>
  <c r="J50" i="20" s="1"/>
  <c r="K50" i="20" s="1"/>
  <c r="L50" i="20" s="1"/>
  <c r="M50" i="20" s="1"/>
  <c r="N50" i="20" s="1"/>
  <c r="F7" i="3" s="1"/>
  <c r="D59" i="20"/>
  <c r="E59" i="20" s="1"/>
  <c r="F59" i="20" s="1"/>
  <c r="G59" i="20" s="1"/>
  <c r="H59" i="20" s="1"/>
  <c r="I59" i="20" s="1"/>
  <c r="J59" i="20" s="1"/>
  <c r="K59" i="20" s="1"/>
  <c r="L59" i="20" s="1"/>
  <c r="M59" i="20" s="1"/>
  <c r="N59" i="20" s="1"/>
  <c r="F21" i="3" s="1"/>
  <c r="D55" i="20"/>
  <c r="E55" i="20" s="1"/>
  <c r="F55" i="20" s="1"/>
  <c r="G55" i="20" s="1"/>
  <c r="H55" i="20" s="1"/>
  <c r="I55" i="20" s="1"/>
  <c r="J55" i="20" s="1"/>
  <c r="K55" i="20" s="1"/>
  <c r="L55" i="20" s="1"/>
  <c r="M55" i="20" s="1"/>
  <c r="N55" i="20" s="1"/>
  <c r="F13" i="3" s="1"/>
  <c r="O18" i="20" l="1"/>
  <c r="G13" i="27"/>
  <c r="G15" i="27" s="1"/>
  <c r="E13" i="27"/>
  <c r="E15" i="27" s="1"/>
  <c r="F13" i="27"/>
  <c r="F15" i="27" s="1"/>
  <c r="E13" i="21"/>
  <c r="E15" i="21" s="1"/>
  <c r="E6" i="1"/>
  <c r="C50" i="21"/>
  <c r="D50" i="21" s="1"/>
  <c r="E50" i="21" s="1"/>
  <c r="F50" i="21" s="1"/>
  <c r="G50" i="21" s="1"/>
  <c r="H50" i="21" s="1"/>
  <c r="I50" i="21" s="1"/>
  <c r="J50" i="21" s="1"/>
  <c r="K50" i="21" s="1"/>
  <c r="L50" i="21" s="1"/>
  <c r="M50" i="21" s="1"/>
  <c r="N50" i="21" s="1"/>
  <c r="H7" i="3" s="1"/>
  <c r="C55" i="21"/>
  <c r="D55" i="21" s="1"/>
  <c r="E55" i="21" s="1"/>
  <c r="F55" i="21" s="1"/>
  <c r="G55" i="21" s="1"/>
  <c r="H55" i="21" s="1"/>
  <c r="I55" i="21" s="1"/>
  <c r="J55" i="21" s="1"/>
  <c r="K55" i="21" s="1"/>
  <c r="L55" i="21" s="1"/>
  <c r="M55" i="21" s="1"/>
  <c r="N55" i="21" s="1"/>
  <c r="H13" i="3" s="1"/>
  <c r="C59" i="21"/>
  <c r="D59" i="21" s="1"/>
  <c r="E59" i="21" s="1"/>
  <c r="F59" i="21" s="1"/>
  <c r="G59" i="21" s="1"/>
  <c r="H59" i="21" s="1"/>
  <c r="I59" i="21" s="1"/>
  <c r="J59" i="21" s="1"/>
  <c r="K59" i="21" s="1"/>
  <c r="L59" i="21" s="1"/>
  <c r="M59" i="21" s="1"/>
  <c r="N59" i="21" s="1"/>
  <c r="H21" i="3" s="1"/>
  <c r="BM18" i="24"/>
  <c r="N6" i="21"/>
  <c r="F15" i="20"/>
  <c r="L6" i="20"/>
  <c r="L28" i="34" s="1"/>
  <c r="L6" i="21"/>
  <c r="K6" i="21"/>
  <c r="K6" i="20"/>
  <c r="K28" i="34" s="1"/>
  <c r="H6" i="20"/>
  <c r="H28" i="34" s="1"/>
  <c r="H6" i="21"/>
  <c r="D6" i="20"/>
  <c r="D6" i="21"/>
  <c r="O3" i="20"/>
  <c r="I6" i="20"/>
  <c r="I28" i="34" s="1"/>
  <c r="I6" i="21"/>
  <c r="J6" i="20"/>
  <c r="J28" i="34" s="1"/>
  <c r="J6" i="21"/>
  <c r="E15" i="20"/>
  <c r="F13" i="21"/>
  <c r="F15" i="21" s="1"/>
  <c r="M6" i="21"/>
  <c r="M6" i="20"/>
  <c r="M28" i="34" s="1"/>
  <c r="C6" i="20"/>
  <c r="C28" i="34" s="1"/>
  <c r="C6" i="21"/>
  <c r="C13" i="20"/>
  <c r="D58" i="20"/>
  <c r="E58" i="20" s="1"/>
  <c r="F58" i="20" s="1"/>
  <c r="G58" i="20" s="1"/>
  <c r="H58" i="20" s="1"/>
  <c r="I58" i="20" s="1"/>
  <c r="J58" i="20" s="1"/>
  <c r="K58" i="20" s="1"/>
  <c r="L58" i="20" s="1"/>
  <c r="M58" i="20" s="1"/>
  <c r="N58" i="20" s="1"/>
  <c r="F20" i="3" s="1"/>
  <c r="D15" i="20" l="1"/>
  <c r="D28" i="34"/>
  <c r="D13" i="21"/>
  <c r="D15" i="21" s="1"/>
  <c r="D13" i="27"/>
  <c r="D15" i="27" s="1"/>
  <c r="H13" i="27"/>
  <c r="H15" i="27" s="1"/>
  <c r="N13" i="27"/>
  <c r="N15" i="27" s="1"/>
  <c r="L13" i="27"/>
  <c r="L15" i="27" s="1"/>
  <c r="I13" i="27"/>
  <c r="I15" i="27" s="1"/>
  <c r="M13" i="27"/>
  <c r="M15" i="27" s="1"/>
  <c r="K13" i="27"/>
  <c r="K15" i="27" s="1"/>
  <c r="J13" i="27"/>
  <c r="J15" i="27" s="1"/>
  <c r="E9" i="1"/>
  <c r="C13" i="27"/>
  <c r="C15" i="27" s="1"/>
  <c r="O9" i="27"/>
  <c r="C13" i="21"/>
  <c r="C15" i="21" s="1"/>
  <c r="H6" i="1"/>
  <c r="H9" i="1" s="1"/>
  <c r="C15" i="20"/>
  <c r="O9" i="20"/>
  <c r="C58" i="21"/>
  <c r="D58" i="21" s="1"/>
  <c r="E58" i="21" s="1"/>
  <c r="F58" i="21" s="1"/>
  <c r="G58" i="21" s="1"/>
  <c r="H58" i="21" s="1"/>
  <c r="I58" i="21" s="1"/>
  <c r="J58" i="21" s="1"/>
  <c r="K58" i="21" s="1"/>
  <c r="L58" i="21" s="1"/>
  <c r="M58" i="21" s="1"/>
  <c r="N58" i="21" s="1"/>
  <c r="H20" i="3" s="1"/>
  <c r="C59" i="27"/>
  <c r="D59" i="27" s="1"/>
  <c r="E59" i="27" s="1"/>
  <c r="F59" i="27" s="1"/>
  <c r="G59" i="27" s="1"/>
  <c r="H59" i="27" s="1"/>
  <c r="I59" i="27" s="1"/>
  <c r="J59" i="27" s="1"/>
  <c r="K59" i="27" s="1"/>
  <c r="L59" i="27" s="1"/>
  <c r="M59" i="27" s="1"/>
  <c r="N59" i="27" s="1"/>
  <c r="J21" i="3" s="1"/>
  <c r="C50" i="27"/>
  <c r="D50" i="27" s="1"/>
  <c r="E50" i="27" s="1"/>
  <c r="F50" i="27" s="1"/>
  <c r="G50" i="27" s="1"/>
  <c r="H50" i="27" s="1"/>
  <c r="I50" i="27" s="1"/>
  <c r="J50" i="27" s="1"/>
  <c r="K50" i="27" s="1"/>
  <c r="L50" i="27" s="1"/>
  <c r="M50" i="27" s="1"/>
  <c r="N50" i="27" s="1"/>
  <c r="J7" i="3" s="1"/>
  <c r="C55" i="27"/>
  <c r="D55" i="27" s="1"/>
  <c r="E55" i="27" s="1"/>
  <c r="F55" i="27" s="1"/>
  <c r="G55" i="27" s="1"/>
  <c r="H55" i="27" s="1"/>
  <c r="I55" i="27" s="1"/>
  <c r="J55" i="27" s="1"/>
  <c r="K55" i="27" s="1"/>
  <c r="L55" i="27" s="1"/>
  <c r="M55" i="27" s="1"/>
  <c r="N55" i="27" s="1"/>
  <c r="J13" i="3" s="1"/>
  <c r="BN18" i="24"/>
  <c r="O3" i="21"/>
  <c r="K6" i="1" s="1"/>
  <c r="O6" i="20"/>
  <c r="A24" i="24"/>
  <c r="D15" i="24"/>
  <c r="D19" i="24" l="1"/>
  <c r="D2" i="24" s="1"/>
  <c r="C19" i="24"/>
  <c r="C2" i="24" s="1"/>
  <c r="B19" i="24"/>
  <c r="B2" i="24" s="1"/>
  <c r="O15" i="27"/>
  <c r="F9" i="1"/>
  <c r="F15" i="1"/>
  <c r="F34" i="1"/>
  <c r="F27" i="1"/>
  <c r="F29" i="1"/>
  <c r="F6" i="1"/>
  <c r="F8" i="1"/>
  <c r="F14" i="1"/>
  <c r="F7" i="1"/>
  <c r="F35" i="1"/>
  <c r="F33" i="1"/>
  <c r="F26" i="1"/>
  <c r="F13" i="1"/>
  <c r="F28" i="1"/>
  <c r="F30" i="1"/>
  <c r="F32" i="1"/>
  <c r="N12" i="1"/>
  <c r="O13" i="27"/>
  <c r="G15" i="20"/>
  <c r="O13" i="1"/>
  <c r="O14" i="1"/>
  <c r="C58" i="27"/>
  <c r="D58" i="27" s="1"/>
  <c r="E58" i="27" s="1"/>
  <c r="F58" i="27" s="1"/>
  <c r="G58" i="27" s="1"/>
  <c r="H58" i="27" s="1"/>
  <c r="I58" i="27" s="1"/>
  <c r="J58" i="27" s="1"/>
  <c r="K58" i="27" s="1"/>
  <c r="L58" i="27" s="1"/>
  <c r="M58" i="27" s="1"/>
  <c r="N58" i="27" s="1"/>
  <c r="J20" i="3" s="1"/>
  <c r="O8" i="1"/>
  <c r="O7" i="1"/>
  <c r="BJ19" i="24"/>
  <c r="BK19" i="24"/>
  <c r="BL19" i="24"/>
  <c r="BN19" i="24"/>
  <c r="BN2" i="24" s="1"/>
  <c r="BO18" i="24"/>
  <c r="BM19" i="24"/>
  <c r="O6" i="21"/>
  <c r="I28" i="1"/>
  <c r="I26" i="1"/>
  <c r="I30" i="1"/>
  <c r="I29" i="1"/>
  <c r="I27" i="1"/>
  <c r="I6" i="1"/>
  <c r="I34" i="1"/>
  <c r="I33" i="1"/>
  <c r="I35" i="1"/>
  <c r="I32" i="1"/>
  <c r="AF19" i="24"/>
  <c r="AF2" i="24" s="1"/>
  <c r="Q19" i="24"/>
  <c r="Q2" i="24" s="1"/>
  <c r="AC19" i="24"/>
  <c r="AC2" i="24" s="1"/>
  <c r="F19" i="24"/>
  <c r="F2" i="24" s="1"/>
  <c r="H19" i="24"/>
  <c r="H2" i="24" s="1"/>
  <c r="J19" i="24"/>
  <c r="J2" i="24" s="1"/>
  <c r="AK19" i="24"/>
  <c r="AK2" i="24" s="1"/>
  <c r="R19" i="24"/>
  <c r="R2" i="24" s="1"/>
  <c r="Z19" i="24"/>
  <c r="Z2" i="24" s="1"/>
  <c r="AQ19" i="24"/>
  <c r="AQ2" i="24" s="1"/>
  <c r="AB19" i="24"/>
  <c r="AB2" i="24" s="1"/>
  <c r="T19" i="24"/>
  <c r="T2" i="24" s="1"/>
  <c r="BH19" i="24"/>
  <c r="BH2" i="24" s="1"/>
  <c r="AH19" i="24"/>
  <c r="AH2" i="24" s="1"/>
  <c r="AU19" i="24"/>
  <c r="AU2" i="24" s="1"/>
  <c r="P19" i="24"/>
  <c r="P2" i="24" s="1"/>
  <c r="U19" i="24"/>
  <c r="U2" i="24" s="1"/>
  <c r="AD19" i="24"/>
  <c r="AD2" i="24" s="1"/>
  <c r="AL19" i="24"/>
  <c r="AL2" i="24" s="1"/>
  <c r="AY19" i="24"/>
  <c r="AY2" i="24" s="1"/>
  <c r="V19" i="24"/>
  <c r="V2" i="24" s="1"/>
  <c r="BC19" i="24"/>
  <c r="BC2" i="24" s="1"/>
  <c r="AM19" i="24"/>
  <c r="AM2" i="24" s="1"/>
  <c r="I19" i="24"/>
  <c r="I2" i="24" s="1"/>
  <c r="X19" i="24"/>
  <c r="X2" i="24" s="1"/>
  <c r="BF19" i="24"/>
  <c r="BF2" i="24" s="1"/>
  <c r="N19" i="24"/>
  <c r="N2" i="24" s="1"/>
  <c r="Y19" i="24"/>
  <c r="Y2" i="24" s="1"/>
  <c r="AS19" i="24"/>
  <c r="AS2" i="24" s="1"/>
  <c r="BG19" i="24"/>
  <c r="BG2" i="24" s="1"/>
  <c r="L19" i="24"/>
  <c r="L2" i="24" s="1"/>
  <c r="M19" i="24"/>
  <c r="M2" i="24" s="1"/>
  <c r="E19" i="24"/>
  <c r="E2" i="24" s="1"/>
  <c r="AG19" i="24"/>
  <c r="AG2" i="24" s="1"/>
  <c r="AP19" i="24"/>
  <c r="AP2" i="24" s="1"/>
  <c r="AA19" i="24"/>
  <c r="AA2" i="24" s="1"/>
  <c r="BB19" i="24"/>
  <c r="BB2" i="24" s="1"/>
  <c r="S19" i="24"/>
  <c r="S2" i="24" s="1"/>
  <c r="O19" i="24"/>
  <c r="O2" i="24" s="1"/>
  <c r="AT19" i="24"/>
  <c r="AT2" i="24" s="1"/>
  <c r="AE19" i="24"/>
  <c r="AE2" i="24" s="1"/>
  <c r="AV19" i="24"/>
  <c r="AV2" i="24" s="1"/>
  <c r="K19" i="24"/>
  <c r="K2" i="24" s="1"/>
  <c r="AZ19" i="24"/>
  <c r="AZ2" i="24" s="1"/>
  <c r="AX19" i="24"/>
  <c r="AX2" i="24" s="1"/>
  <c r="BA19" i="24"/>
  <c r="BA2" i="24" s="1"/>
  <c r="W19" i="24"/>
  <c r="W2" i="24" s="1"/>
  <c r="G19" i="24"/>
  <c r="G2" i="24" s="1"/>
  <c r="AI19" i="24"/>
  <c r="AI2" i="24" s="1"/>
  <c r="BI19" i="24"/>
  <c r="BI2" i="24" s="1"/>
  <c r="BD19" i="24"/>
  <c r="BD2" i="24" s="1"/>
  <c r="AR19" i="24"/>
  <c r="AR2" i="24" s="1"/>
  <c r="BE19" i="24"/>
  <c r="BE2" i="24" s="1"/>
  <c r="AJ19" i="24"/>
  <c r="AJ2" i="24" s="1"/>
  <c r="AN19" i="24"/>
  <c r="AN2" i="24" s="1"/>
  <c r="AW19" i="24"/>
  <c r="AW2" i="24" s="1"/>
  <c r="AO19" i="24"/>
  <c r="AO2" i="24" s="1"/>
  <c r="B20" i="24"/>
  <c r="L15" i="1"/>
  <c r="I13" i="1"/>
  <c r="I9" i="1"/>
  <c r="I14" i="1"/>
  <c r="I15" i="1"/>
  <c r="L13" i="1"/>
  <c r="L8" i="1"/>
  <c r="L14" i="1"/>
  <c r="L7" i="1"/>
  <c r="I8" i="1"/>
  <c r="I7" i="1"/>
  <c r="K9" i="1"/>
  <c r="G13" i="21"/>
  <c r="G15" i="21" s="1"/>
  <c r="H13" i="21"/>
  <c r="H15" i="21" s="1"/>
  <c r="N16" i="1" l="1"/>
  <c r="O12" i="1"/>
  <c r="H15" i="20"/>
  <c r="BP18" i="24"/>
  <c r="BO19" i="24"/>
  <c r="BO2" i="24" s="1"/>
  <c r="BL2" i="24"/>
  <c r="BK2" i="24"/>
  <c r="BM2" i="24"/>
  <c r="B3" i="24"/>
  <c r="C23" i="20" s="1"/>
  <c r="BJ2" i="24"/>
  <c r="L27" i="1"/>
  <c r="L28" i="1"/>
  <c r="L30" i="1"/>
  <c r="L29" i="1"/>
  <c r="L26" i="1"/>
  <c r="L6" i="1"/>
  <c r="L32" i="1"/>
  <c r="L35" i="1"/>
  <c r="L33" i="1"/>
  <c r="L34" i="1"/>
  <c r="AK6" i="24"/>
  <c r="Y6" i="24"/>
  <c r="B22" i="24"/>
  <c r="B21" i="24"/>
  <c r="L9" i="1"/>
  <c r="I13" i="21"/>
  <c r="I15" i="21" s="1"/>
  <c r="N18" i="1" l="1"/>
  <c r="O18" i="1" s="1"/>
  <c r="O16" i="1"/>
  <c r="I15" i="20"/>
  <c r="BP19" i="24"/>
  <c r="BP2" i="24" s="1"/>
  <c r="BQ18" i="24"/>
  <c r="B4" i="24"/>
  <c r="C44" i="20" s="1"/>
  <c r="M6" i="24"/>
  <c r="B23" i="24"/>
  <c r="B24" i="24"/>
  <c r="B5" i="24" s="1"/>
  <c r="C61" i="20" s="1"/>
  <c r="J13" i="21"/>
  <c r="J15" i="21" s="1"/>
  <c r="J15" i="20" l="1"/>
  <c r="BR18" i="24"/>
  <c r="BQ19" i="24"/>
  <c r="BQ2" i="24" s="1"/>
  <c r="C20" i="24"/>
  <c r="K13" i="21"/>
  <c r="K15" i="21" s="1"/>
  <c r="K15" i="20" l="1"/>
  <c r="C3" i="24"/>
  <c r="D23" i="20" s="1"/>
  <c r="BS18" i="24"/>
  <c r="BR19" i="24"/>
  <c r="BR2" i="24" s="1"/>
  <c r="C21" i="24"/>
  <c r="C22" i="24"/>
  <c r="L13" i="21"/>
  <c r="L15" i="21" s="1"/>
  <c r="L15" i="20" l="1"/>
  <c r="BS19" i="24"/>
  <c r="BS2" i="24" s="1"/>
  <c r="BT18" i="24"/>
  <c r="C4" i="24"/>
  <c r="D44" i="20" s="1"/>
  <c r="C24" i="24"/>
  <c r="C5" i="24" s="1"/>
  <c r="C23" i="24"/>
  <c r="M13" i="21"/>
  <c r="M15" i="21" s="1"/>
  <c r="E12" i="1" l="1"/>
  <c r="M15" i="20"/>
  <c r="BT19" i="24"/>
  <c r="BT2" i="24" s="1"/>
  <c r="BU18" i="24"/>
  <c r="D20" i="24"/>
  <c r="N15" i="20"/>
  <c r="O15" i="20" l="1"/>
  <c r="O19" i="27"/>
  <c r="D3" i="24"/>
  <c r="E23" i="20" s="1"/>
  <c r="BU19" i="24"/>
  <c r="BU2" i="24" s="1"/>
  <c r="BV18" i="24"/>
  <c r="D22" i="24"/>
  <c r="D21" i="24"/>
  <c r="F24" i="1"/>
  <c r="O21" i="21"/>
  <c r="K24" i="1" s="1"/>
  <c r="H24" i="1"/>
  <c r="H12" i="1"/>
  <c r="O13" i="20"/>
  <c r="E16" i="1"/>
  <c r="F12" i="1"/>
  <c r="N13" i="21"/>
  <c r="N15" i="21" s="1"/>
  <c r="O15" i="21" s="1"/>
  <c r="O9" i="21"/>
  <c r="N22" i="1" l="1"/>
  <c r="O22" i="1" s="1"/>
  <c r="O19" i="21"/>
  <c r="O20" i="27"/>
  <c r="O18" i="27"/>
  <c r="N21" i="1" s="1"/>
  <c r="D4" i="24"/>
  <c r="E44" i="20" s="1"/>
  <c r="BW18" i="24"/>
  <c r="BV19" i="24"/>
  <c r="BV2" i="24" s="1"/>
  <c r="H22" i="1"/>
  <c r="F25" i="1"/>
  <c r="E21" i="1"/>
  <c r="D23" i="24"/>
  <c r="D24" i="24"/>
  <c r="D5" i="24" s="1"/>
  <c r="O20" i="21"/>
  <c r="K23" i="1" s="1"/>
  <c r="O18" i="21"/>
  <c r="H21" i="1"/>
  <c r="L24" i="1"/>
  <c r="I24" i="1"/>
  <c r="O13" i="21"/>
  <c r="K12" i="1"/>
  <c r="E18" i="1"/>
  <c r="F16" i="1"/>
  <c r="I12" i="1"/>
  <c r="H16" i="1"/>
  <c r="N23" i="1" l="1"/>
  <c r="O23" i="1" s="1"/>
  <c r="K22" i="1"/>
  <c r="L22" i="1" s="1"/>
  <c r="K21" i="1"/>
  <c r="L21" i="1" s="1"/>
  <c r="F22" i="1"/>
  <c r="F21" i="1"/>
  <c r="F23" i="1"/>
  <c r="I22" i="1"/>
  <c r="I21" i="1"/>
  <c r="O22" i="21"/>
  <c r="O21" i="1"/>
  <c r="BW19" i="24"/>
  <c r="BW2" i="24" s="1"/>
  <c r="BX18" i="24"/>
  <c r="L23" i="1"/>
  <c r="H25" i="1"/>
  <c r="I25" i="1" s="1"/>
  <c r="E36" i="1"/>
  <c r="F36" i="1" s="1"/>
  <c r="H23" i="1"/>
  <c r="E20" i="24"/>
  <c r="H18" i="1"/>
  <c r="I16" i="1"/>
  <c r="F18" i="1"/>
  <c r="K16" i="1"/>
  <c r="L12" i="1"/>
  <c r="K25" i="1" l="1"/>
  <c r="L25" i="1" s="1"/>
  <c r="I23" i="1"/>
  <c r="O22" i="27"/>
  <c r="N25" i="1" s="1"/>
  <c r="E3" i="24"/>
  <c r="F23" i="20" s="1"/>
  <c r="BY18" i="24"/>
  <c r="BX19" i="24"/>
  <c r="BX2" i="24" s="1"/>
  <c r="H36" i="1"/>
  <c r="I36" i="1" s="1"/>
  <c r="E38" i="1"/>
  <c r="F38" i="1" s="1"/>
  <c r="E22" i="24"/>
  <c r="E21" i="24"/>
  <c r="L16" i="1"/>
  <c r="K18" i="1"/>
  <c r="I18" i="1"/>
  <c r="K36" i="1" l="1"/>
  <c r="L36" i="1" s="1"/>
  <c r="O25" i="1"/>
  <c r="N36" i="1"/>
  <c r="H38" i="1"/>
  <c r="I38" i="1" s="1"/>
  <c r="E4" i="24"/>
  <c r="F44" i="20" s="1"/>
  <c r="BZ18" i="24"/>
  <c r="BY19" i="24"/>
  <c r="BY2" i="24" s="1"/>
  <c r="E23" i="24"/>
  <c r="E24" i="24"/>
  <c r="E5" i="24" s="1"/>
  <c r="L18" i="1"/>
  <c r="K38" i="1" l="1"/>
  <c r="L38" i="1" s="1"/>
  <c r="O36" i="1"/>
  <c r="N38" i="1"/>
  <c r="O38" i="1" s="1"/>
  <c r="CA18" i="24"/>
  <c r="BZ19" i="24"/>
  <c r="BZ2" i="24" s="1"/>
  <c r="F20" i="24"/>
  <c r="F3" i="24" l="1"/>
  <c r="G23" i="20" s="1"/>
  <c r="CB18" i="24"/>
  <c r="CA19" i="24"/>
  <c r="CA2" i="24" s="1"/>
  <c r="F22" i="24"/>
  <c r="F21" i="24"/>
  <c r="D64" i="20"/>
  <c r="F4" i="24" l="1"/>
  <c r="G44" i="20" s="1"/>
  <c r="CC18" i="24"/>
  <c r="CB19" i="24"/>
  <c r="CB2" i="24" s="1"/>
  <c r="F23" i="24"/>
  <c r="F24" i="24"/>
  <c r="F5" i="24" s="1"/>
  <c r="E64" i="20"/>
  <c r="CD18" i="24" l="1"/>
  <c r="CC19" i="24"/>
  <c r="CC2" i="24" s="1"/>
  <c r="G20" i="24"/>
  <c r="F64" i="20"/>
  <c r="G3" i="24" l="1"/>
  <c r="H23" i="20" s="1"/>
  <c r="CD19" i="24"/>
  <c r="CD2" i="24" s="1"/>
  <c r="CE18" i="24"/>
  <c r="G22" i="24"/>
  <c r="G21" i="24"/>
  <c r="G64" i="20"/>
  <c r="G4" i="24" l="1"/>
  <c r="H44" i="20" s="1"/>
  <c r="CE19" i="24"/>
  <c r="CE2" i="24" s="1"/>
  <c r="CF18" i="24"/>
  <c r="G23" i="24"/>
  <c r="G24" i="24"/>
  <c r="G5" i="24" s="1"/>
  <c r="H64" i="20"/>
  <c r="CG18" i="24" l="1"/>
  <c r="CF19" i="24"/>
  <c r="CF2" i="24" s="1"/>
  <c r="H20" i="24"/>
  <c r="I64" i="20"/>
  <c r="H3" i="24" l="1"/>
  <c r="I23" i="20" s="1"/>
  <c r="CG19" i="24"/>
  <c r="CG2" i="24" s="1"/>
  <c r="CH18" i="24"/>
  <c r="H22" i="24"/>
  <c r="H21" i="24"/>
  <c r="J64" i="20"/>
  <c r="H4" i="24" l="1"/>
  <c r="I44" i="20" s="1"/>
  <c r="CH23" i="24"/>
  <c r="CH22" i="24"/>
  <c r="CH4" i="24" s="1"/>
  <c r="CH24" i="24"/>
  <c r="CH5" i="24" s="1"/>
  <c r="CI18" i="24"/>
  <c r="CH19" i="24"/>
  <c r="CH2" i="24" s="1"/>
  <c r="CH20" i="24"/>
  <c r="CH3" i="24" s="1"/>
  <c r="CH21" i="24"/>
  <c r="H23" i="24"/>
  <c r="H24" i="24"/>
  <c r="H5" i="24" s="1"/>
  <c r="K64" i="20"/>
  <c r="CI21" i="24" l="1"/>
  <c r="CI20" i="24"/>
  <c r="CI3" i="24" s="1"/>
  <c r="CI19" i="24"/>
  <c r="CI2" i="24" s="1"/>
  <c r="CI22" i="24"/>
  <c r="CI4" i="24" s="1"/>
  <c r="CJ18" i="24"/>
  <c r="CI24" i="24"/>
  <c r="CI5" i="24" s="1"/>
  <c r="CI23" i="24"/>
  <c r="I20" i="24"/>
  <c r="L64" i="20"/>
  <c r="I3" i="24" l="1"/>
  <c r="J23" i="20" s="1"/>
  <c r="CK18" i="24"/>
  <c r="CJ24" i="24"/>
  <c r="CJ5" i="24" s="1"/>
  <c r="CJ20" i="24"/>
  <c r="CJ3" i="24" s="1"/>
  <c r="CJ23" i="24"/>
  <c r="CJ19" i="24"/>
  <c r="CJ2" i="24" s="1"/>
  <c r="CJ21" i="24"/>
  <c r="CJ22" i="24"/>
  <c r="CJ4" i="24" s="1"/>
  <c r="I22" i="24"/>
  <c r="I21" i="24"/>
  <c r="M64" i="20"/>
  <c r="I4" i="24" l="1"/>
  <c r="J44" i="20" s="1"/>
  <c r="CL18" i="24"/>
  <c r="CK19" i="24"/>
  <c r="CK2" i="24" s="1"/>
  <c r="CK24" i="24"/>
  <c r="CK5" i="24" s="1"/>
  <c r="CK20" i="24"/>
  <c r="CK3" i="24" s="1"/>
  <c r="CK23" i="24"/>
  <c r="CK21" i="24"/>
  <c r="CK22" i="24"/>
  <c r="CK4" i="24" s="1"/>
  <c r="I23" i="24"/>
  <c r="I24" i="24"/>
  <c r="I5" i="24" s="1"/>
  <c r="N64" i="20"/>
  <c r="F33" i="3" s="1"/>
  <c r="C64" i="21" l="1"/>
  <c r="CL20" i="24"/>
  <c r="CL3" i="24" s="1"/>
  <c r="CL21" i="24"/>
  <c r="CM18" i="24"/>
  <c r="CL19" i="24"/>
  <c r="CL2" i="24" s="1"/>
  <c r="CL23" i="24"/>
  <c r="CL22" i="24"/>
  <c r="CL4" i="24" s="1"/>
  <c r="CL24" i="24"/>
  <c r="CL5" i="24" s="1"/>
  <c r="J20" i="24"/>
  <c r="J3" i="24" l="1"/>
  <c r="K23" i="20" s="1"/>
  <c r="CN18" i="24"/>
  <c r="CM20" i="24"/>
  <c r="CM3" i="24" s="1"/>
  <c r="CM24" i="24"/>
  <c r="CM5" i="24" s="1"/>
  <c r="CM19" i="24"/>
  <c r="CM2" i="24" s="1"/>
  <c r="CM21" i="24"/>
  <c r="CM23" i="24"/>
  <c r="CM22" i="24"/>
  <c r="CM4" i="24" s="1"/>
  <c r="J22" i="24"/>
  <c r="J21" i="24"/>
  <c r="D64" i="21"/>
  <c r="CN23" i="24" l="1"/>
  <c r="CO18" i="24"/>
  <c r="CN22" i="24"/>
  <c r="CN4" i="24" s="1"/>
  <c r="CN20" i="24"/>
  <c r="CN24" i="24"/>
  <c r="CN5" i="24" s="1"/>
  <c r="CN21" i="24"/>
  <c r="CN19" i="24"/>
  <c r="J4" i="24"/>
  <c r="K44" i="20" s="1"/>
  <c r="J23" i="24"/>
  <c r="J24" i="24"/>
  <c r="J5" i="24" s="1"/>
  <c r="E64" i="21"/>
  <c r="CO24" i="24" l="1"/>
  <c r="CO5" i="24" s="1"/>
  <c r="CO20" i="24"/>
  <c r="CO22" i="24"/>
  <c r="CO4" i="24" s="1"/>
  <c r="CO19" i="24"/>
  <c r="CP18" i="24"/>
  <c r="CO23" i="24"/>
  <c r="CO21" i="24"/>
  <c r="K20" i="24"/>
  <c r="F64" i="21"/>
  <c r="K3" i="24" l="1"/>
  <c r="L23" i="20" s="1"/>
  <c r="CP21" i="24"/>
  <c r="CQ18" i="24"/>
  <c r="CP19" i="24"/>
  <c r="CP20" i="24"/>
  <c r="CP24" i="24"/>
  <c r="CP5" i="24" s="1"/>
  <c r="CP23" i="24"/>
  <c r="CP22" i="24"/>
  <c r="CP4" i="24" s="1"/>
  <c r="K22" i="24"/>
  <c r="K21" i="24"/>
  <c r="G64" i="21"/>
  <c r="CQ22" i="24" l="1"/>
  <c r="CQ4" i="24" s="1"/>
  <c r="CQ23" i="24"/>
  <c r="CQ21" i="24"/>
  <c r="CR18" i="24"/>
  <c r="CQ19" i="24"/>
  <c r="CQ24" i="24"/>
  <c r="CQ5" i="24" s="1"/>
  <c r="CQ20" i="24"/>
  <c r="K4" i="24"/>
  <c r="L44" i="20" s="1"/>
  <c r="K23" i="24"/>
  <c r="K24" i="24"/>
  <c r="K5" i="24" s="1"/>
  <c r="H64" i="21"/>
  <c r="CR24" i="24" l="1"/>
  <c r="CR5" i="24" s="1"/>
  <c r="CS18" i="24"/>
  <c r="CR19" i="24"/>
  <c r="CR20" i="24"/>
  <c r="CR23" i="24"/>
  <c r="CR21" i="24"/>
  <c r="CR22" i="24"/>
  <c r="CR4" i="24" s="1"/>
  <c r="L20" i="24"/>
  <c r="I64" i="21"/>
  <c r="CS22" i="24" l="1"/>
  <c r="CS4" i="24" s="1"/>
  <c r="CT18" i="24"/>
  <c r="CS24" i="24"/>
  <c r="CS5" i="24" s="1"/>
  <c r="CS23" i="24"/>
  <c r="CS19" i="24"/>
  <c r="CS20" i="24"/>
  <c r="CS21" i="24"/>
  <c r="L3" i="24"/>
  <c r="M23" i="20" s="1"/>
  <c r="L22" i="24"/>
  <c r="L21" i="24"/>
  <c r="J64" i="21"/>
  <c r="L4" i="24" l="1"/>
  <c r="M44" i="20" s="1"/>
  <c r="CT19" i="24"/>
  <c r="CT22" i="24"/>
  <c r="CT4" i="24" s="1"/>
  <c r="CT21" i="24"/>
  <c r="CU18" i="24"/>
  <c r="CT23" i="24"/>
  <c r="CT20" i="24"/>
  <c r="CT24" i="24"/>
  <c r="CT5" i="24" s="1"/>
  <c r="L23" i="24"/>
  <c r="L24" i="24"/>
  <c r="L5" i="24" s="1"/>
  <c r="K64" i="21"/>
  <c r="CU23" i="24" l="1"/>
  <c r="CU21" i="24"/>
  <c r="CU22" i="24"/>
  <c r="CU4" i="24" s="1"/>
  <c r="CU19" i="24"/>
  <c r="CU20" i="24"/>
  <c r="CV18" i="24"/>
  <c r="CU24" i="24"/>
  <c r="CU5" i="24" s="1"/>
  <c r="M20" i="24"/>
  <c r="M3" i="24" s="1"/>
  <c r="N23" i="20" s="1"/>
  <c r="O23" i="20" s="1"/>
  <c r="H40" i="1" s="1"/>
  <c r="L64" i="21"/>
  <c r="CV23" i="24" l="1"/>
  <c r="CV21" i="24"/>
  <c r="CV19" i="24"/>
  <c r="CW18" i="24"/>
  <c r="CV24" i="24"/>
  <c r="CV5" i="24" s="1"/>
  <c r="CV20" i="24"/>
  <c r="CV22" i="24"/>
  <c r="CV4" i="24" s="1"/>
  <c r="M7" i="24"/>
  <c r="M22" i="24"/>
  <c r="M4" i="24" s="1"/>
  <c r="N44" i="20" s="1"/>
  <c r="M21" i="24"/>
  <c r="M64" i="21"/>
  <c r="CW19" i="24" l="1"/>
  <c r="CW21" i="24"/>
  <c r="CW22" i="24"/>
  <c r="CW4" i="24" s="1"/>
  <c r="CW23" i="24"/>
  <c r="CW24" i="24"/>
  <c r="CW5" i="24" s="1"/>
  <c r="CW20" i="24"/>
  <c r="CX18" i="24"/>
  <c r="M23" i="24"/>
  <c r="M24" i="24"/>
  <c r="M5" i="24" s="1"/>
  <c r="N64" i="21"/>
  <c r="H33" i="3" s="1"/>
  <c r="C64" i="27" l="1"/>
  <c r="CY18" i="24"/>
  <c r="CX23" i="24"/>
  <c r="CX19" i="24"/>
  <c r="CX24" i="24"/>
  <c r="CX5" i="24" s="1"/>
  <c r="CX21" i="24"/>
  <c r="CX22" i="24"/>
  <c r="CX4" i="24" s="1"/>
  <c r="CX20" i="24"/>
  <c r="N20" i="24"/>
  <c r="N3" i="24" s="1"/>
  <c r="M8" i="24"/>
  <c r="C23" i="21" l="1"/>
  <c r="D64" i="27"/>
  <c r="CY21" i="24"/>
  <c r="CY23" i="24"/>
  <c r="CY22" i="24"/>
  <c r="CY4" i="24" s="1"/>
  <c r="CY24" i="24"/>
  <c r="CY5" i="24" s="1"/>
  <c r="CY19" i="24"/>
  <c r="CZ18" i="24"/>
  <c r="CY20" i="24"/>
  <c r="N22" i="24"/>
  <c r="N4" i="24" s="1"/>
  <c r="C44" i="21" s="1"/>
  <c r="N21" i="24"/>
  <c r="E64" i="27" l="1"/>
  <c r="CZ23" i="24"/>
  <c r="CZ19" i="24"/>
  <c r="CZ24" i="24"/>
  <c r="CZ5" i="24" s="1"/>
  <c r="CZ21" i="24"/>
  <c r="CZ22" i="24"/>
  <c r="CZ4" i="24" s="1"/>
  <c r="DA18" i="24"/>
  <c r="CZ20" i="24"/>
  <c r="N23" i="24"/>
  <c r="N24" i="24"/>
  <c r="N5" i="24" s="1"/>
  <c r="C61" i="21" s="1"/>
  <c r="F64" i="27" l="1"/>
  <c r="DB18" i="24"/>
  <c r="DA20" i="24"/>
  <c r="DA21" i="24"/>
  <c r="DA19" i="24"/>
  <c r="DA22" i="24"/>
  <c r="DA4" i="24" s="1"/>
  <c r="DA23" i="24"/>
  <c r="DA24" i="24"/>
  <c r="DA5" i="24" s="1"/>
  <c r="O20" i="24"/>
  <c r="O3" i="24" s="1"/>
  <c r="D23" i="21" s="1"/>
  <c r="G64" i="27" l="1"/>
  <c r="DB20" i="24"/>
  <c r="DB21" i="24"/>
  <c r="DB24" i="24"/>
  <c r="DB5" i="24" s="1"/>
  <c r="DB23" i="24"/>
  <c r="DB22" i="24"/>
  <c r="DB4" i="24" s="1"/>
  <c r="DB19" i="24"/>
  <c r="DC18" i="24"/>
  <c r="O22" i="24"/>
  <c r="O4" i="24" s="1"/>
  <c r="D44" i="21" s="1"/>
  <c r="O21" i="24"/>
  <c r="H64" i="27" l="1"/>
  <c r="DD18" i="24"/>
  <c r="DC19" i="24"/>
  <c r="DC20" i="24"/>
  <c r="DC24" i="24"/>
  <c r="DC5" i="24" s="1"/>
  <c r="DC22" i="24"/>
  <c r="DC4" i="24" s="1"/>
  <c r="DC23" i="24"/>
  <c r="DC21" i="24"/>
  <c r="O23" i="24"/>
  <c r="O24" i="24"/>
  <c r="O5" i="24" s="1"/>
  <c r="D61" i="21" s="1"/>
  <c r="I64" i="27" l="1"/>
  <c r="DD23" i="24"/>
  <c r="DE18" i="24"/>
  <c r="DD19" i="24"/>
  <c r="DD20" i="24"/>
  <c r="DD24" i="24"/>
  <c r="DD5" i="24" s="1"/>
  <c r="DD21" i="24"/>
  <c r="DD22" i="24"/>
  <c r="DD4" i="24" s="1"/>
  <c r="P20" i="24"/>
  <c r="P3" i="24" s="1"/>
  <c r="E23" i="21" s="1"/>
  <c r="J64" i="27" l="1"/>
  <c r="DE24" i="24"/>
  <c r="DE5" i="24" s="1"/>
  <c r="DE20" i="24"/>
  <c r="DF18" i="24"/>
  <c r="DE21" i="24"/>
  <c r="DE22" i="24"/>
  <c r="DE4" i="24" s="1"/>
  <c r="DE19" i="24"/>
  <c r="DE23" i="24"/>
  <c r="P22" i="24"/>
  <c r="P4" i="24" s="1"/>
  <c r="E44" i="21" s="1"/>
  <c r="P21" i="24"/>
  <c r="K64" i="27" l="1"/>
  <c r="DF22" i="24"/>
  <c r="DF4" i="24" s="1"/>
  <c r="DG18" i="24"/>
  <c r="DF20" i="24"/>
  <c r="DF19" i="24"/>
  <c r="DF23" i="24"/>
  <c r="DF21" i="24"/>
  <c r="DF24" i="24"/>
  <c r="DF5" i="24" s="1"/>
  <c r="P23" i="24"/>
  <c r="P24" i="24"/>
  <c r="P5" i="24" s="1"/>
  <c r="E61" i="21" s="1"/>
  <c r="L64" i="27" l="1"/>
  <c r="DG22" i="24"/>
  <c r="DG4" i="24" s="1"/>
  <c r="DG23" i="24"/>
  <c r="DG19" i="24"/>
  <c r="DG20" i="24"/>
  <c r="DG24" i="24"/>
  <c r="DG5" i="24" s="1"/>
  <c r="DG21" i="24"/>
  <c r="DH18" i="24"/>
  <c r="Q20" i="24"/>
  <c r="Q3" i="24" s="1"/>
  <c r="F23" i="21" s="1"/>
  <c r="M64" i="27" l="1"/>
  <c r="DH24" i="24"/>
  <c r="DH5" i="24" s="1"/>
  <c r="DH21" i="24"/>
  <c r="DH22" i="24"/>
  <c r="DH4" i="24" s="1"/>
  <c r="DI18" i="24"/>
  <c r="DH19" i="24"/>
  <c r="DH20" i="24"/>
  <c r="DH23" i="24"/>
  <c r="Q22" i="24"/>
  <c r="Q4" i="24" s="1"/>
  <c r="F44" i="21" s="1"/>
  <c r="Q21" i="24"/>
  <c r="N64" i="27" l="1"/>
  <c r="J33" i="3" s="1"/>
  <c r="DI21" i="24"/>
  <c r="DJ18" i="24"/>
  <c r="DI24" i="24"/>
  <c r="DI5" i="24" s="1"/>
  <c r="DI19" i="24"/>
  <c r="DI22" i="24"/>
  <c r="DI4" i="24" s="1"/>
  <c r="DI23" i="24"/>
  <c r="DI20" i="24"/>
  <c r="Q23" i="24"/>
  <c r="Q24" i="24"/>
  <c r="Q5" i="24" s="1"/>
  <c r="F61" i="21" s="1"/>
  <c r="DJ19" i="24" l="1"/>
  <c r="DJ22" i="24"/>
  <c r="DJ4" i="24" s="1"/>
  <c r="DK18" i="24"/>
  <c r="DJ20" i="24"/>
  <c r="DJ24" i="24"/>
  <c r="DJ5" i="24" s="1"/>
  <c r="DJ21" i="24"/>
  <c r="DJ23" i="24"/>
  <c r="R20" i="24"/>
  <c r="R3" i="24" s="1"/>
  <c r="G23" i="21" s="1"/>
  <c r="DL18" i="24" l="1"/>
  <c r="DK19" i="24"/>
  <c r="DK24" i="24"/>
  <c r="DK5" i="24" s="1"/>
  <c r="DK20" i="24"/>
  <c r="DK21" i="24"/>
  <c r="DK22" i="24"/>
  <c r="DK4" i="24" s="1"/>
  <c r="DK23" i="24"/>
  <c r="R22" i="24"/>
  <c r="R4" i="24" s="1"/>
  <c r="G44" i="21" s="1"/>
  <c r="R21" i="24"/>
  <c r="DL21" i="24" l="1"/>
  <c r="DL22" i="24"/>
  <c r="DL4" i="24" s="1"/>
  <c r="DL24" i="24"/>
  <c r="DL19" i="24"/>
  <c r="DL20" i="24"/>
  <c r="DL23" i="24"/>
  <c r="DM18" i="24"/>
  <c r="R23" i="24"/>
  <c r="R24" i="24"/>
  <c r="R5" i="24" s="1"/>
  <c r="G61" i="21" s="1"/>
  <c r="DM19" i="24" l="1"/>
  <c r="DM23" i="24"/>
  <c r="DM21" i="24"/>
  <c r="DM22" i="24"/>
  <c r="DM4" i="24" s="1"/>
  <c r="DM20" i="24"/>
  <c r="DM24" i="24"/>
  <c r="DN18" i="24"/>
  <c r="S20" i="24"/>
  <c r="S3" i="24" s="1"/>
  <c r="H23" i="21" s="1"/>
  <c r="DN23" i="24" l="1"/>
  <c r="DN20" i="24"/>
  <c r="DN22" i="24"/>
  <c r="DN4" i="24" s="1"/>
  <c r="DN24" i="24"/>
  <c r="DN19" i="24"/>
  <c r="DN21" i="24"/>
  <c r="DO18" i="24"/>
  <c r="S22" i="24"/>
  <c r="S4" i="24" s="1"/>
  <c r="H44" i="21" s="1"/>
  <c r="S21" i="24"/>
  <c r="DO21" i="24" l="1"/>
  <c r="DO22" i="24"/>
  <c r="DO4" i="24" s="1"/>
  <c r="DO23" i="24"/>
  <c r="DP18" i="24"/>
  <c r="DO20" i="24"/>
  <c r="DO24" i="24"/>
  <c r="DO19" i="24"/>
  <c r="S23" i="24"/>
  <c r="S24" i="24"/>
  <c r="S5" i="24" s="1"/>
  <c r="H61" i="21" s="1"/>
  <c r="DP21" i="24" l="1"/>
  <c r="DP20" i="24"/>
  <c r="DQ18" i="24"/>
  <c r="DP22" i="24"/>
  <c r="DP4" i="24" s="1"/>
  <c r="DP24" i="24"/>
  <c r="DP19" i="24"/>
  <c r="DP23" i="24"/>
  <c r="T20" i="24"/>
  <c r="T3" i="24" s="1"/>
  <c r="I23" i="21" s="1"/>
  <c r="DR18" i="24" l="1"/>
  <c r="DQ23" i="24"/>
  <c r="DQ20" i="24"/>
  <c r="DQ22" i="24"/>
  <c r="DQ4" i="24" s="1"/>
  <c r="DQ24" i="24"/>
  <c r="DQ19" i="24"/>
  <c r="DQ21" i="24"/>
  <c r="T22" i="24"/>
  <c r="T4" i="24" s="1"/>
  <c r="I44" i="21" s="1"/>
  <c r="T21" i="24"/>
  <c r="DR20" i="24" l="1"/>
  <c r="DR21" i="24"/>
  <c r="DR23" i="24"/>
  <c r="DS18" i="24"/>
  <c r="DR22" i="24"/>
  <c r="DR4" i="24" s="1"/>
  <c r="DR24" i="24"/>
  <c r="DR19" i="24"/>
  <c r="T23" i="24"/>
  <c r="T24" i="24"/>
  <c r="T5" i="24" s="1"/>
  <c r="I61" i="21" s="1"/>
  <c r="DT18" i="24" l="1"/>
  <c r="DS23" i="24"/>
  <c r="DS24" i="24"/>
  <c r="DS20" i="24"/>
  <c r="DS21" i="24"/>
  <c r="DS22" i="24"/>
  <c r="DS4" i="24" s="1"/>
  <c r="DS19" i="24"/>
  <c r="U20" i="24"/>
  <c r="U3" i="24" s="1"/>
  <c r="J23" i="21" l="1"/>
  <c r="DT23" i="24"/>
  <c r="DU18" i="24"/>
  <c r="DT20" i="24"/>
  <c r="DT24" i="24"/>
  <c r="DT19" i="24"/>
  <c r="DT21" i="24"/>
  <c r="DT22" i="24"/>
  <c r="DT4" i="24" s="1"/>
  <c r="U22" i="24"/>
  <c r="U4" i="24" s="1"/>
  <c r="J44" i="21" s="1"/>
  <c r="U21" i="24"/>
  <c r="DU24" i="24" l="1"/>
  <c r="DU20" i="24"/>
  <c r="DU19" i="24"/>
  <c r="DU23" i="24"/>
  <c r="DV18" i="24"/>
  <c r="DU21" i="24"/>
  <c r="DU22" i="24"/>
  <c r="DU4" i="24" s="1"/>
  <c r="U23" i="24"/>
  <c r="U24" i="24"/>
  <c r="U5" i="24" s="1"/>
  <c r="J61" i="21" s="1"/>
  <c r="DW18" i="24" l="1"/>
  <c r="DV19" i="24"/>
  <c r="DV20" i="24"/>
  <c r="DV24" i="24"/>
  <c r="DV21" i="24"/>
  <c r="DV22" i="24"/>
  <c r="DV4" i="24" s="1"/>
  <c r="DV23" i="24"/>
  <c r="V20" i="24"/>
  <c r="V3" i="24" s="1"/>
  <c r="K23" i="21" l="1"/>
  <c r="DW22" i="24"/>
  <c r="DW4" i="24" s="1"/>
  <c r="DW23" i="24"/>
  <c r="DX18" i="24"/>
  <c r="DW19" i="24"/>
  <c r="DW24" i="24"/>
  <c r="DW21" i="24"/>
  <c r="DW20" i="24"/>
  <c r="V22" i="24"/>
  <c r="V4" i="24" s="1"/>
  <c r="K44" i="21" s="1"/>
  <c r="V21" i="24"/>
  <c r="DX24" i="24" l="1"/>
  <c r="DY18" i="24"/>
  <c r="DX23" i="24"/>
  <c r="DX20" i="24"/>
  <c r="DX21" i="24"/>
  <c r="DX19" i="24"/>
  <c r="DX22" i="24"/>
  <c r="DX4" i="24" s="1"/>
  <c r="V23" i="24"/>
  <c r="V24" i="24"/>
  <c r="V5" i="24" s="1"/>
  <c r="K61" i="21" s="1"/>
  <c r="DY22" i="24" l="1"/>
  <c r="DY4" i="24" s="1"/>
  <c r="DY19" i="24"/>
  <c r="DY20" i="24"/>
  <c r="DY21" i="24"/>
  <c r="DY23" i="24"/>
  <c r="DZ18" i="24"/>
  <c r="DY24" i="24"/>
  <c r="W20" i="24"/>
  <c r="W3" i="24" s="1"/>
  <c r="L23" i="21" l="1"/>
  <c r="DZ19" i="24"/>
  <c r="DZ22" i="24"/>
  <c r="DZ4" i="24" s="1"/>
  <c r="DZ21" i="24"/>
  <c r="EA18" i="24"/>
  <c r="DZ24" i="24"/>
  <c r="DZ20" i="24"/>
  <c r="DZ23" i="24"/>
  <c r="W22" i="24"/>
  <c r="W4" i="24" s="1"/>
  <c r="L44" i="21" s="1"/>
  <c r="W21" i="24"/>
  <c r="EA21" i="24" l="1"/>
  <c r="EA22" i="24"/>
  <c r="EA4" i="24" s="1"/>
  <c r="EB18" i="24"/>
  <c r="EA19" i="24"/>
  <c r="EA24" i="24"/>
  <c r="EA20" i="24"/>
  <c r="EA23" i="24"/>
  <c r="W23" i="24"/>
  <c r="W24" i="24"/>
  <c r="W5" i="24" s="1"/>
  <c r="L61" i="21" s="1"/>
  <c r="EC18" i="24" l="1"/>
  <c r="EB19" i="24"/>
  <c r="EB20" i="24"/>
  <c r="EB24" i="24"/>
  <c r="EB21" i="24"/>
  <c r="EB23" i="24"/>
  <c r="EB22" i="24"/>
  <c r="EB4" i="24" s="1"/>
  <c r="X20" i="24"/>
  <c r="X3" i="24" s="1"/>
  <c r="M23" i="21" l="1"/>
  <c r="EC19" i="24"/>
  <c r="ED18" i="24"/>
  <c r="EC24" i="24"/>
  <c r="EC22" i="24"/>
  <c r="EC4" i="24" s="1"/>
  <c r="EC21" i="24"/>
  <c r="EC23" i="24"/>
  <c r="EC20" i="24"/>
  <c r="X22" i="24"/>
  <c r="X4" i="24" s="1"/>
  <c r="M44" i="21" s="1"/>
  <c r="X21" i="24"/>
  <c r="ED21" i="24" l="1"/>
  <c r="ED22" i="24"/>
  <c r="ED4" i="24" s="1"/>
  <c r="ED19" i="24"/>
  <c r="EE18" i="24"/>
  <c r="ED23" i="24"/>
  <c r="ED20" i="24"/>
  <c r="ED24" i="24"/>
  <c r="X23" i="24"/>
  <c r="X24" i="24"/>
  <c r="X5" i="24" s="1"/>
  <c r="M61" i="21" s="1"/>
  <c r="EE21" i="24" l="1"/>
  <c r="EE23" i="24"/>
  <c r="EE22" i="24"/>
  <c r="EE4" i="24" s="1"/>
  <c r="EE20" i="24"/>
  <c r="EE19" i="24"/>
  <c r="EF18" i="24"/>
  <c r="EE24" i="24"/>
  <c r="Y20" i="24"/>
  <c r="Y3" i="24" s="1"/>
  <c r="N23" i="21" s="1"/>
  <c r="O23" i="21" s="1"/>
  <c r="K40" i="1" s="1"/>
  <c r="O34" i="27" l="1"/>
  <c r="EF23" i="24"/>
  <c r="EF21" i="24"/>
  <c r="EF20" i="24"/>
  <c r="EF24" i="24"/>
  <c r="EG18" i="24"/>
  <c r="EF19" i="24"/>
  <c r="EF22" i="24"/>
  <c r="EF4" i="24" s="1"/>
  <c r="Y22" i="24"/>
  <c r="Y4" i="24" s="1"/>
  <c r="N44" i="21" s="1"/>
  <c r="Y21" i="24"/>
  <c r="EH18" i="24" l="1"/>
  <c r="EG22" i="24"/>
  <c r="EG4" i="24" s="1"/>
  <c r="EG19" i="24"/>
  <c r="EG21" i="24"/>
  <c r="EG24" i="24"/>
  <c r="EG23" i="24"/>
  <c r="EG20" i="24"/>
  <c r="Y7" i="24"/>
  <c r="Y23" i="24"/>
  <c r="Y24" i="24"/>
  <c r="Y5" i="24" s="1"/>
  <c r="N61" i="21" s="1"/>
  <c r="H26" i="3" s="1"/>
  <c r="EH20" i="24" l="1"/>
  <c r="EH21" i="24"/>
  <c r="EH22" i="24"/>
  <c r="EH4" i="24" s="1"/>
  <c r="EH24" i="24"/>
  <c r="EI18" i="24"/>
  <c r="EH19" i="24"/>
  <c r="EH23" i="24"/>
  <c r="Y8" i="24"/>
  <c r="Z20" i="24"/>
  <c r="Z3" i="24" s="1"/>
  <c r="C23" i="27" s="1"/>
  <c r="C35" i="27" l="1"/>
  <c r="C36" i="27" s="1"/>
  <c r="F31" i="1"/>
  <c r="EI23" i="24"/>
  <c r="EI21" i="24"/>
  <c r="EI20" i="24"/>
  <c r="EI22" i="24"/>
  <c r="EI24" i="24"/>
  <c r="EI19" i="24"/>
  <c r="EJ18" i="24"/>
  <c r="C35" i="20"/>
  <c r="C26" i="34" s="1"/>
  <c r="C27" i="34" s="1"/>
  <c r="C31" i="34" s="1"/>
  <c r="C33" i="34" s="1"/>
  <c r="Z22" i="24"/>
  <c r="Z4" i="24" s="1"/>
  <c r="C44" i="27" s="1"/>
  <c r="Z21" i="24"/>
  <c r="E44" i="1"/>
  <c r="F44" i="1" s="1"/>
  <c r="C36" i="20" l="1"/>
  <c r="C65" i="20" s="1"/>
  <c r="EJ23" i="24"/>
  <c r="EK18" i="24"/>
  <c r="EJ19" i="24"/>
  <c r="EJ24" i="24"/>
  <c r="EJ22" i="24"/>
  <c r="EJ20" i="24"/>
  <c r="EJ21" i="24"/>
  <c r="Z23" i="24"/>
  <c r="Z24" i="24"/>
  <c r="Z5" i="24" s="1"/>
  <c r="C66" i="20" l="1"/>
  <c r="D57" i="20"/>
  <c r="C60" i="20"/>
  <c r="C62" i="20" s="1"/>
  <c r="EK24" i="24"/>
  <c r="EK20" i="24"/>
  <c r="EK23" i="24"/>
  <c r="EL18" i="24"/>
  <c r="EK19" i="24"/>
  <c r="EK22" i="24"/>
  <c r="EK21" i="24"/>
  <c r="AA20" i="24"/>
  <c r="AA3" i="24" s="1"/>
  <c r="D23" i="27" s="1"/>
  <c r="D35" i="27" l="1"/>
  <c r="D36" i="27" s="1"/>
  <c r="C67" i="20"/>
  <c r="E57" i="20"/>
  <c r="D60" i="20"/>
  <c r="EL20" i="24"/>
  <c r="EL22" i="24"/>
  <c r="EM18" i="24"/>
  <c r="EL23" i="24"/>
  <c r="EL24" i="24"/>
  <c r="EL21" i="24"/>
  <c r="EL19" i="24"/>
  <c r="D35" i="20"/>
  <c r="D26" i="34" s="1"/>
  <c r="D27" i="34" s="1"/>
  <c r="D31" i="34" s="1"/>
  <c r="D33" i="34" s="1"/>
  <c r="AA22" i="24"/>
  <c r="AA4" i="24" s="1"/>
  <c r="D44" i="27" s="1"/>
  <c r="AA21" i="24"/>
  <c r="D36" i="20" l="1"/>
  <c r="D65" i="20" s="1"/>
  <c r="D66" i="20" s="1"/>
  <c r="D54" i="20"/>
  <c r="F57" i="20"/>
  <c r="E60" i="20"/>
  <c r="EM22" i="24"/>
  <c r="EM23" i="24"/>
  <c r="EM19" i="24"/>
  <c r="EM20" i="24"/>
  <c r="EM24" i="24"/>
  <c r="EN18" i="24"/>
  <c r="EM21" i="24"/>
  <c r="D61" i="20"/>
  <c r="D62" i="20" s="1"/>
  <c r="AA23" i="24"/>
  <c r="AA24" i="24"/>
  <c r="AA5" i="24" s="1"/>
  <c r="F60" i="20" l="1"/>
  <c r="G57" i="20"/>
  <c r="EN24" i="24"/>
  <c r="EO18" i="24"/>
  <c r="EN19" i="24"/>
  <c r="EN20" i="24"/>
  <c r="EN23" i="24"/>
  <c r="EN22" i="24"/>
  <c r="EN21" i="24"/>
  <c r="D67" i="20"/>
  <c r="AB20" i="24"/>
  <c r="AB3" i="24" s="1"/>
  <c r="E23" i="27" s="1"/>
  <c r="E35" i="27" l="1"/>
  <c r="E36" i="27" s="1"/>
  <c r="H57" i="20"/>
  <c r="G60" i="20"/>
  <c r="EP18" i="24"/>
  <c r="EO24" i="24"/>
  <c r="EO20" i="24"/>
  <c r="EO19" i="24"/>
  <c r="EO23" i="24"/>
  <c r="EO22" i="24"/>
  <c r="EO21" i="24"/>
  <c r="E35" i="20"/>
  <c r="E26" i="34" s="1"/>
  <c r="E27" i="34" s="1"/>
  <c r="E31" i="34" s="1"/>
  <c r="E33" i="34" s="1"/>
  <c r="AB22" i="24"/>
  <c r="AB4" i="24" s="1"/>
  <c r="E44" i="27" s="1"/>
  <c r="AB21" i="24"/>
  <c r="E36" i="20" l="1"/>
  <c r="E65" i="20" s="1"/>
  <c r="E66" i="20" s="1"/>
  <c r="E54" i="20"/>
  <c r="H60" i="20"/>
  <c r="I57" i="20"/>
  <c r="EP19" i="24"/>
  <c r="EP22" i="24"/>
  <c r="EQ18" i="24"/>
  <c r="EP21" i="24"/>
  <c r="EP24" i="24"/>
  <c r="EP20" i="24"/>
  <c r="EP23" i="24"/>
  <c r="E61" i="20"/>
  <c r="E62" i="20" s="1"/>
  <c r="AB23" i="24"/>
  <c r="AB24" i="24"/>
  <c r="AB5" i="24" s="1"/>
  <c r="E67" i="20" l="1"/>
  <c r="I60" i="20"/>
  <c r="J57" i="20"/>
  <c r="EQ20" i="24"/>
  <c r="EQ23" i="24"/>
  <c r="EQ21" i="24"/>
  <c r="EQ19" i="24"/>
  <c r="ER18" i="24"/>
  <c r="EQ22" i="24"/>
  <c r="EQ24" i="24"/>
  <c r="AC20" i="24"/>
  <c r="AC3" i="24" s="1"/>
  <c r="F23" i="27" s="1"/>
  <c r="F35" i="27" l="1"/>
  <c r="F36" i="27" s="1"/>
  <c r="K57" i="20"/>
  <c r="J60" i="20"/>
  <c r="ER21" i="24"/>
  <c r="ER22" i="24"/>
  <c r="ES18" i="24"/>
  <c r="ER19" i="24"/>
  <c r="ER24" i="24"/>
  <c r="ER20" i="24"/>
  <c r="ER23" i="24"/>
  <c r="AC22" i="24"/>
  <c r="AC4" i="24" s="1"/>
  <c r="F44" i="27" s="1"/>
  <c r="F35" i="20"/>
  <c r="F26" i="34" s="1"/>
  <c r="F27" i="34" s="1"/>
  <c r="F31" i="34" s="1"/>
  <c r="F33" i="34" s="1"/>
  <c r="AC21" i="24"/>
  <c r="F36" i="20" l="1"/>
  <c r="F65" i="20" s="1"/>
  <c r="F66" i="20" s="1"/>
  <c r="F54" i="20"/>
  <c r="K60" i="20"/>
  <c r="L57" i="20"/>
  <c r="ES19" i="24"/>
  <c r="ES21" i="24"/>
  <c r="ES22" i="24"/>
  <c r="ET18" i="24"/>
  <c r="ES24" i="24"/>
  <c r="ES20" i="24"/>
  <c r="ES23" i="24"/>
  <c r="AC23" i="24"/>
  <c r="AC24" i="24"/>
  <c r="AC5" i="24" s="1"/>
  <c r="L60" i="20" l="1"/>
  <c r="M57" i="20"/>
  <c r="ET19" i="24"/>
  <c r="EU18" i="24"/>
  <c r="ET20" i="24"/>
  <c r="ET23" i="24"/>
  <c r="ET22" i="24"/>
  <c r="ET24" i="24"/>
  <c r="ET21" i="24"/>
  <c r="AD20" i="24"/>
  <c r="AD3" i="24" s="1"/>
  <c r="G23" i="27" s="1"/>
  <c r="F61" i="20"/>
  <c r="F62" i="20" s="1"/>
  <c r="F67" i="20" s="1"/>
  <c r="G35" i="27" l="1"/>
  <c r="G36" i="27" s="1"/>
  <c r="N57" i="20"/>
  <c r="F19" i="3" s="1"/>
  <c r="M60" i="20"/>
  <c r="EU21" i="24"/>
  <c r="EU19" i="24"/>
  <c r="EV18" i="24"/>
  <c r="EU24" i="24"/>
  <c r="EU22" i="24"/>
  <c r="EU20" i="24"/>
  <c r="EU23" i="24"/>
  <c r="AD22" i="24"/>
  <c r="AD4" i="24" s="1"/>
  <c r="G44" i="27" s="1"/>
  <c r="G35" i="20"/>
  <c r="G26" i="34" s="1"/>
  <c r="G27" i="34" s="1"/>
  <c r="G31" i="34" s="1"/>
  <c r="G33" i="34" s="1"/>
  <c r="AD21" i="24"/>
  <c r="D22" i="3" l="1"/>
  <c r="C57" i="21"/>
  <c r="G36" i="20"/>
  <c r="G65" i="20" s="1"/>
  <c r="G66" i="20" s="1"/>
  <c r="G54" i="20"/>
  <c r="N60" i="20"/>
  <c r="EV22" i="24"/>
  <c r="EV19" i="24"/>
  <c r="EV21" i="24"/>
  <c r="EV23" i="24"/>
  <c r="EV20" i="24"/>
  <c r="EW18" i="24"/>
  <c r="EV24" i="24"/>
  <c r="G61" i="20"/>
  <c r="G62" i="20" s="1"/>
  <c r="AD23" i="24"/>
  <c r="AD24" i="24"/>
  <c r="AD5" i="24" s="1"/>
  <c r="D57" i="21" l="1"/>
  <c r="C60" i="21"/>
  <c r="G67" i="20"/>
  <c r="EX18" i="24"/>
  <c r="EW23" i="24"/>
  <c r="EW21" i="24"/>
  <c r="EW22" i="24"/>
  <c r="EW19" i="24"/>
  <c r="EW20" i="24"/>
  <c r="EW24" i="24"/>
  <c r="AE20" i="24"/>
  <c r="AE3" i="24" s="1"/>
  <c r="H23" i="27" s="1"/>
  <c r="H35" i="27" s="1"/>
  <c r="H36" i="27" s="1"/>
  <c r="E57" i="21" l="1"/>
  <c r="D60" i="21"/>
  <c r="EX20" i="24"/>
  <c r="EX21" i="24"/>
  <c r="EX23" i="24"/>
  <c r="EX22" i="24"/>
  <c r="EX19" i="24"/>
  <c r="EX24" i="24"/>
  <c r="EY18" i="24"/>
  <c r="AE22" i="24"/>
  <c r="AE4" i="24" s="1"/>
  <c r="H44" i="27" s="1"/>
  <c r="H35" i="20"/>
  <c r="H26" i="34" s="1"/>
  <c r="H27" i="34" s="1"/>
  <c r="H31" i="34" s="1"/>
  <c r="H33" i="34" s="1"/>
  <c r="AE21" i="24"/>
  <c r="F57" i="21" l="1"/>
  <c r="E60" i="21"/>
  <c r="H36" i="20"/>
  <c r="H65" i="20" s="1"/>
  <c r="H66" i="20" s="1"/>
  <c r="H54" i="20"/>
  <c r="EY21" i="24"/>
  <c r="EY22" i="24"/>
  <c r="EY23" i="24"/>
  <c r="EY19" i="24"/>
  <c r="EY24" i="24"/>
  <c r="EY20" i="24"/>
  <c r="EZ18" i="24"/>
  <c r="AE23" i="24"/>
  <c r="AE24" i="24"/>
  <c r="AE5" i="24" s="1"/>
  <c r="F60" i="21" l="1"/>
  <c r="G57" i="21"/>
  <c r="EZ23" i="24"/>
  <c r="FA18" i="24"/>
  <c r="EZ19" i="24"/>
  <c r="EZ22" i="24"/>
  <c r="EZ24" i="24"/>
  <c r="EZ20" i="24"/>
  <c r="EZ21" i="24"/>
  <c r="H61" i="20"/>
  <c r="H62" i="20" s="1"/>
  <c r="H67" i="20" s="1"/>
  <c r="AF20" i="24"/>
  <c r="AF3" i="24" s="1"/>
  <c r="I23" i="27" s="1"/>
  <c r="I35" i="27" s="1"/>
  <c r="I36" i="27" s="1"/>
  <c r="G60" i="21" l="1"/>
  <c r="H57" i="21"/>
  <c r="FA24" i="24"/>
  <c r="FA20" i="24"/>
  <c r="FA21" i="24"/>
  <c r="FA19" i="24"/>
  <c r="FA22" i="24"/>
  <c r="FA23" i="24"/>
  <c r="FB18" i="24"/>
  <c r="I35" i="20"/>
  <c r="I26" i="34" s="1"/>
  <c r="I27" i="34" s="1"/>
  <c r="I31" i="34" s="1"/>
  <c r="I33" i="34" s="1"/>
  <c r="AF22" i="24"/>
  <c r="AF4" i="24" s="1"/>
  <c r="I44" i="27" s="1"/>
  <c r="AF21" i="24"/>
  <c r="I57" i="21" l="1"/>
  <c r="H60" i="21"/>
  <c r="I36" i="20"/>
  <c r="I65" i="20" s="1"/>
  <c r="I66" i="20" s="1"/>
  <c r="I54" i="20"/>
  <c r="FB23" i="24"/>
  <c r="FC18" i="24"/>
  <c r="FB20" i="24"/>
  <c r="FB21" i="24"/>
  <c r="FB22" i="24"/>
  <c r="FB24" i="24"/>
  <c r="FB19" i="24"/>
  <c r="I61" i="20"/>
  <c r="I62" i="20" s="1"/>
  <c r="AF23" i="24"/>
  <c r="AF24" i="24"/>
  <c r="AF5" i="24" s="1"/>
  <c r="I60" i="21" l="1"/>
  <c r="J57" i="21"/>
  <c r="I67" i="20"/>
  <c r="FC22" i="24"/>
  <c r="FC23" i="24"/>
  <c r="FD18" i="24"/>
  <c r="FC19" i="24"/>
  <c r="FC21" i="24"/>
  <c r="FC24" i="24"/>
  <c r="FC20" i="24"/>
  <c r="AG20" i="24"/>
  <c r="AG3" i="24" s="1"/>
  <c r="J23" i="27" s="1"/>
  <c r="J35" i="27" s="1"/>
  <c r="J36" i="27" s="1"/>
  <c r="K57" i="21" l="1"/>
  <c r="J60" i="21"/>
  <c r="FD24" i="24"/>
  <c r="FD23" i="24"/>
  <c r="FD20" i="24"/>
  <c r="FD22" i="24"/>
  <c r="FD21" i="24"/>
  <c r="FE18" i="24"/>
  <c r="FD19" i="24"/>
  <c r="J35" i="20"/>
  <c r="J26" i="34" s="1"/>
  <c r="J27" i="34" s="1"/>
  <c r="J31" i="34" s="1"/>
  <c r="J33" i="34" s="1"/>
  <c r="AG22" i="24"/>
  <c r="AG4" i="24" s="1"/>
  <c r="J44" i="27" s="1"/>
  <c r="AG21" i="24"/>
  <c r="L57" i="21" l="1"/>
  <c r="K60" i="21"/>
  <c r="J36" i="20"/>
  <c r="J65" i="20" s="1"/>
  <c r="J66" i="20" s="1"/>
  <c r="J54" i="20"/>
  <c r="FE19" i="24"/>
  <c r="FE20" i="24"/>
  <c r="FF18" i="24"/>
  <c r="FE24" i="24"/>
  <c r="FE21" i="24"/>
  <c r="FE23" i="24"/>
  <c r="FE22" i="24"/>
  <c r="J61" i="20"/>
  <c r="J62" i="20" s="1"/>
  <c r="AG23" i="24"/>
  <c r="AG24" i="24"/>
  <c r="AG5" i="24" s="1"/>
  <c r="L60" i="21" l="1"/>
  <c r="M57" i="21"/>
  <c r="J67" i="20"/>
  <c r="FF19" i="24"/>
  <c r="FF22" i="24"/>
  <c r="FG18" i="24"/>
  <c r="FF24" i="24"/>
  <c r="FF20" i="24"/>
  <c r="FF23" i="24"/>
  <c r="FF21" i="24"/>
  <c r="AH20" i="24"/>
  <c r="AH3" i="24" s="1"/>
  <c r="K23" i="27" s="1"/>
  <c r="K35" i="27" s="1"/>
  <c r="K36" i="27" s="1"/>
  <c r="N57" i="21" l="1"/>
  <c r="M60" i="21"/>
  <c r="FH18" i="24"/>
  <c r="FG19" i="24"/>
  <c r="FG24" i="24"/>
  <c r="FG20" i="24"/>
  <c r="FG22" i="24"/>
  <c r="FG23" i="24"/>
  <c r="FG21" i="24"/>
  <c r="K35" i="20"/>
  <c r="K26" i="34" s="1"/>
  <c r="K27" i="34" s="1"/>
  <c r="K31" i="34" s="1"/>
  <c r="K33" i="34" s="1"/>
  <c r="AH22" i="24"/>
  <c r="AH4" i="24" s="1"/>
  <c r="K44" i="27" s="1"/>
  <c r="AH21" i="24"/>
  <c r="H19" i="3" l="1"/>
  <c r="H22" i="3" s="1"/>
  <c r="C57" i="27"/>
  <c r="N60" i="21"/>
  <c r="K36" i="20"/>
  <c r="K65" i="20" s="1"/>
  <c r="K66" i="20" s="1"/>
  <c r="K54" i="20"/>
  <c r="FI18" i="24"/>
  <c r="FH19" i="24"/>
  <c r="FH22" i="24"/>
  <c r="FH23" i="24"/>
  <c r="FH24" i="24"/>
  <c r="FH21" i="24"/>
  <c r="FH20" i="24"/>
  <c r="K61" i="20"/>
  <c r="AH23" i="24"/>
  <c r="AH24" i="24"/>
  <c r="AH5" i="24" s="1"/>
  <c r="D57" i="27" l="1"/>
  <c r="C60" i="27"/>
  <c r="FI19" i="24"/>
  <c r="FI20" i="24"/>
  <c r="FI24" i="24"/>
  <c r="FI21" i="24"/>
  <c r="FJ18" i="24"/>
  <c r="FI23" i="24"/>
  <c r="FI22" i="24"/>
  <c r="AI20" i="24"/>
  <c r="AI3" i="24" s="1"/>
  <c r="L23" i="27" s="1"/>
  <c r="L35" i="27" s="1"/>
  <c r="L36" i="27" s="1"/>
  <c r="K62" i="20"/>
  <c r="K67" i="20" s="1"/>
  <c r="E57" i="27" l="1"/>
  <c r="D60" i="27"/>
  <c r="FJ21" i="24"/>
  <c r="FJ22" i="24"/>
  <c r="FK18" i="24"/>
  <c r="FJ24" i="24"/>
  <c r="FJ20" i="24"/>
  <c r="FJ19" i="24"/>
  <c r="FJ23" i="24"/>
  <c r="AI22" i="24"/>
  <c r="AI4" i="24" s="1"/>
  <c r="L44" i="27" s="1"/>
  <c r="AI21" i="24"/>
  <c r="F57" i="27" l="1"/>
  <c r="E60" i="27"/>
  <c r="FK21" i="24"/>
  <c r="FK22" i="24"/>
  <c r="FK19" i="24"/>
  <c r="FL18" i="24"/>
  <c r="FK24" i="24"/>
  <c r="FK20" i="24"/>
  <c r="FK23" i="24"/>
  <c r="AI23" i="24"/>
  <c r="AI24" i="24"/>
  <c r="AI5" i="24" s="1"/>
  <c r="G57" i="27" l="1"/>
  <c r="F60" i="27"/>
  <c r="FL21" i="24"/>
  <c r="FL19" i="24"/>
  <c r="FM18" i="24"/>
  <c r="FL20" i="24"/>
  <c r="FL24" i="24"/>
  <c r="FL23" i="24"/>
  <c r="FL22" i="24"/>
  <c r="AJ20" i="24"/>
  <c r="AJ3" i="24" s="1"/>
  <c r="M23" i="27" s="1"/>
  <c r="M35" i="27" s="1"/>
  <c r="M36" i="27" s="1"/>
  <c r="L61" i="20"/>
  <c r="L62" i="20" s="1"/>
  <c r="L35" i="20"/>
  <c r="L26" i="34" s="1"/>
  <c r="L27" i="34" s="1"/>
  <c r="L31" i="34" s="1"/>
  <c r="L33" i="34" s="1"/>
  <c r="H57" i="27" l="1"/>
  <c r="G60" i="27"/>
  <c r="L36" i="20"/>
  <c r="L65" i="20" s="1"/>
  <c r="L66" i="20" s="1"/>
  <c r="L67" i="20" s="1"/>
  <c r="L54" i="20"/>
  <c r="M54" i="20" s="1"/>
  <c r="N54" i="20" s="1"/>
  <c r="F12" i="3" s="1"/>
  <c r="FN18" i="24"/>
  <c r="FM19" i="24"/>
  <c r="FM24" i="24"/>
  <c r="FM20" i="24"/>
  <c r="FM23" i="24"/>
  <c r="FM21" i="24"/>
  <c r="FM22" i="24"/>
  <c r="AJ22" i="24"/>
  <c r="AJ4" i="24" s="1"/>
  <c r="M44" i="27" s="1"/>
  <c r="AJ21" i="24"/>
  <c r="D14" i="3" l="1"/>
  <c r="C54" i="21"/>
  <c r="D54" i="21" s="1"/>
  <c r="E54" i="21" s="1"/>
  <c r="F54" i="21" s="1"/>
  <c r="G54" i="21" s="1"/>
  <c r="H54" i="21" s="1"/>
  <c r="I54" i="21" s="1"/>
  <c r="J54" i="21" s="1"/>
  <c r="K54" i="21" s="1"/>
  <c r="L54" i="21" s="1"/>
  <c r="M54" i="21" s="1"/>
  <c r="N54" i="21" s="1"/>
  <c r="H60" i="27"/>
  <c r="I57" i="27"/>
  <c r="FN20" i="24"/>
  <c r="FN21" i="24"/>
  <c r="FN22" i="24"/>
  <c r="FO18" i="24"/>
  <c r="FN19" i="24"/>
  <c r="FN23" i="24"/>
  <c r="FN24" i="24"/>
  <c r="AJ23" i="24"/>
  <c r="AJ24" i="24"/>
  <c r="AJ5" i="24" s="1"/>
  <c r="H12" i="3" l="1"/>
  <c r="H14" i="3" s="1"/>
  <c r="I60" i="27"/>
  <c r="J57" i="27"/>
  <c r="C54" i="27"/>
  <c r="D54" i="27" s="1"/>
  <c r="E54" i="27" s="1"/>
  <c r="F54" i="27" s="1"/>
  <c r="G54" i="27" s="1"/>
  <c r="H54" i="27" s="1"/>
  <c r="I54" i="27" s="1"/>
  <c r="J54" i="27" s="1"/>
  <c r="K54" i="27" s="1"/>
  <c r="L54" i="27" s="1"/>
  <c r="M54" i="27" s="1"/>
  <c r="N54" i="27" s="1"/>
  <c r="FO23" i="24"/>
  <c r="FO22" i="24"/>
  <c r="FP18" i="24"/>
  <c r="FO20" i="24"/>
  <c r="FO24" i="24"/>
  <c r="FO21" i="24"/>
  <c r="FO19" i="24"/>
  <c r="M35" i="20"/>
  <c r="AK20" i="24"/>
  <c r="AK3" i="24" s="1"/>
  <c r="N23" i="27" s="1"/>
  <c r="M61" i="20"/>
  <c r="M62" i="20" s="1"/>
  <c r="M36" i="20" l="1"/>
  <c r="M65" i="20" s="1"/>
  <c r="M66" i="20" s="1"/>
  <c r="M67" i="20" s="1"/>
  <c r="M26" i="34"/>
  <c r="M27" i="34" s="1"/>
  <c r="M31" i="34" s="1"/>
  <c r="M33" i="34" s="1"/>
  <c r="N35" i="27"/>
  <c r="N36" i="27" s="1"/>
  <c r="O23" i="27"/>
  <c r="F14" i="3"/>
  <c r="J12" i="3"/>
  <c r="J14" i="3" s="1"/>
  <c r="J60" i="27"/>
  <c r="K57" i="27"/>
  <c r="FP23" i="24"/>
  <c r="FQ18" i="24"/>
  <c r="FP21" i="24"/>
  <c r="FP20" i="24"/>
  <c r="FP19" i="24"/>
  <c r="FP24" i="24"/>
  <c r="FP22" i="24"/>
  <c r="AK22" i="24"/>
  <c r="AK4" i="24" s="1"/>
  <c r="N44" i="27" s="1"/>
  <c r="AK21" i="24"/>
  <c r="N40" i="1" l="1"/>
  <c r="N44" i="1" s="1"/>
  <c r="O44" i="1" s="1"/>
  <c r="O35" i="27"/>
  <c r="O36" i="27" s="1"/>
  <c r="K60" i="27"/>
  <c r="L57" i="27"/>
  <c r="FQ20" i="24"/>
  <c r="FQ23" i="24"/>
  <c r="FQ21" i="24"/>
  <c r="FQ22" i="24"/>
  <c r="FR18" i="24"/>
  <c r="FQ24" i="24"/>
  <c r="FQ19" i="24"/>
  <c r="AK23" i="24"/>
  <c r="AK24" i="24"/>
  <c r="AK5" i="24" s="1"/>
  <c r="AK7" i="24"/>
  <c r="L60" i="27" l="1"/>
  <c r="M57" i="27"/>
  <c r="FR20" i="24"/>
  <c r="FR24" i="24"/>
  <c r="FR23" i="24"/>
  <c r="FR19" i="24"/>
  <c r="FS18" i="24"/>
  <c r="FR21" i="24"/>
  <c r="FR22" i="24"/>
  <c r="AL20" i="24"/>
  <c r="AL3" i="24" s="1"/>
  <c r="N35" i="20"/>
  <c r="N61" i="20"/>
  <c r="F26" i="3" s="1"/>
  <c r="AK8" i="24"/>
  <c r="N36" i="20" l="1"/>
  <c r="N65" i="20" s="1"/>
  <c r="F34" i="3" s="1"/>
  <c r="N26" i="34"/>
  <c r="N27" i="34" s="1"/>
  <c r="N31" i="34" s="1"/>
  <c r="N33" i="34" s="1"/>
  <c r="I31" i="1"/>
  <c r="H44" i="1"/>
  <c r="I44" i="1" s="1"/>
  <c r="M60" i="27"/>
  <c r="N57" i="27"/>
  <c r="J19" i="3" s="1"/>
  <c r="J22" i="3" s="1"/>
  <c r="FS22" i="24"/>
  <c r="FS23" i="24"/>
  <c r="FS21" i="24"/>
  <c r="FT18" i="24"/>
  <c r="FS20" i="24"/>
  <c r="FS24" i="24"/>
  <c r="FS19" i="24"/>
  <c r="H27" i="3"/>
  <c r="H29" i="3" s="1"/>
  <c r="N62" i="20"/>
  <c r="AL22" i="24"/>
  <c r="AL4" i="24" s="1"/>
  <c r="C35" i="21"/>
  <c r="C36" i="21" s="1"/>
  <c r="AL21" i="24"/>
  <c r="O35" i="20"/>
  <c r="O36" i="20" l="1"/>
  <c r="N60" i="27"/>
  <c r="F22" i="3"/>
  <c r="C65" i="21"/>
  <c r="C66" i="21" s="1"/>
  <c r="FT24" i="24"/>
  <c r="FU18" i="24"/>
  <c r="FT20" i="24"/>
  <c r="FT23" i="24"/>
  <c r="FT19" i="24"/>
  <c r="FT21" i="24"/>
  <c r="FT22" i="24"/>
  <c r="C62" i="21"/>
  <c r="AL23" i="24"/>
  <c r="AL24" i="24"/>
  <c r="AL5" i="24" s="1"/>
  <c r="N66" i="20"/>
  <c r="N67" i="20" s="1"/>
  <c r="FU23" i="24" l="1"/>
  <c r="FU19" i="24"/>
  <c r="FU22" i="24"/>
  <c r="FV18" i="24"/>
  <c r="FU20" i="24"/>
  <c r="FU24" i="24"/>
  <c r="FU21" i="24"/>
  <c r="C67" i="21"/>
  <c r="AM20" i="24"/>
  <c r="AM3" i="24" s="1"/>
  <c r="FV19" i="24" l="1"/>
  <c r="FV22" i="24"/>
  <c r="FV23" i="24"/>
  <c r="FW18" i="24"/>
  <c r="FV24" i="24"/>
  <c r="FV20" i="24"/>
  <c r="FV21" i="24"/>
  <c r="D35" i="21"/>
  <c r="D36" i="21" s="1"/>
  <c r="D65" i="21" s="1"/>
  <c r="D66" i="21" s="1"/>
  <c r="AM22" i="24"/>
  <c r="AM4" i="24" s="1"/>
  <c r="AM21" i="24"/>
  <c r="FW20" i="24" l="1"/>
  <c r="FW24" i="24"/>
  <c r="FW21" i="24"/>
  <c r="FW23" i="24"/>
  <c r="FW19" i="24"/>
  <c r="FW22" i="24"/>
  <c r="FX18" i="24"/>
  <c r="D62" i="21"/>
  <c r="D67" i="21" s="1"/>
  <c r="AM23" i="24"/>
  <c r="AM24" i="24"/>
  <c r="AM5" i="24" s="1"/>
  <c r="FY18" i="24" l="1"/>
  <c r="FX19" i="24"/>
  <c r="FX20" i="24"/>
  <c r="FX24" i="24"/>
  <c r="FX23" i="24"/>
  <c r="FX22" i="24"/>
  <c r="FX21" i="24"/>
  <c r="AN20" i="24"/>
  <c r="AN3" i="24" s="1"/>
  <c r="FY19" i="24" l="1"/>
  <c r="FZ18" i="24"/>
  <c r="FY22" i="24"/>
  <c r="FY21" i="24"/>
  <c r="FY24" i="24"/>
  <c r="FY23" i="24"/>
  <c r="FY20" i="24"/>
  <c r="AN22" i="24"/>
  <c r="AN4" i="24" s="1"/>
  <c r="E35" i="21"/>
  <c r="E36" i="21" s="1"/>
  <c r="E65" i="21" s="1"/>
  <c r="E66" i="21" s="1"/>
  <c r="AN21" i="24"/>
  <c r="FZ19" i="24" l="1"/>
  <c r="GA18" i="24"/>
  <c r="FZ24" i="24"/>
  <c r="FZ21" i="24"/>
  <c r="FZ23" i="24"/>
  <c r="FZ20" i="24"/>
  <c r="FZ22" i="24"/>
  <c r="E62" i="21"/>
  <c r="E67" i="21" s="1"/>
  <c r="AN23" i="24"/>
  <c r="AN24" i="24"/>
  <c r="AN5" i="24" s="1"/>
  <c r="GA21" i="24" l="1"/>
  <c r="GA20" i="24"/>
  <c r="GA24" i="24"/>
  <c r="GA23" i="24"/>
  <c r="GA19" i="24"/>
  <c r="GB18" i="24"/>
  <c r="GA22" i="24"/>
  <c r="AO20" i="24"/>
  <c r="AO3" i="24" s="1"/>
  <c r="GB22" i="24" l="1"/>
  <c r="GC18" i="24"/>
  <c r="GB20" i="24"/>
  <c r="GB24" i="24"/>
  <c r="GB19" i="24"/>
  <c r="GB21" i="24"/>
  <c r="GB23" i="24"/>
  <c r="F35" i="21"/>
  <c r="F36" i="21" s="1"/>
  <c r="F65" i="21" s="1"/>
  <c r="AO22" i="24"/>
  <c r="AO4" i="24" s="1"/>
  <c r="AO21" i="24"/>
  <c r="GD18" i="24" l="1"/>
  <c r="GC21" i="24"/>
  <c r="GC22" i="24"/>
  <c r="GC19" i="24"/>
  <c r="GC24" i="24"/>
  <c r="GC23" i="24"/>
  <c r="GC20" i="24"/>
  <c r="F62" i="21"/>
  <c r="AO23" i="24"/>
  <c r="AO24" i="24"/>
  <c r="AO5" i="24" s="1"/>
  <c r="F66" i="21"/>
  <c r="GD20" i="24" l="1"/>
  <c r="GD21" i="24"/>
  <c r="GE18" i="24"/>
  <c r="GD19" i="24"/>
  <c r="GD24" i="24"/>
  <c r="GD22" i="24"/>
  <c r="GD23" i="24"/>
  <c r="F67" i="21"/>
  <c r="AP20" i="24"/>
  <c r="AP3" i="24" s="1"/>
  <c r="GE21" i="24" l="1"/>
  <c r="GF18" i="24"/>
  <c r="GE19" i="24"/>
  <c r="GE20" i="24"/>
  <c r="GE22" i="24"/>
  <c r="GE24" i="24"/>
  <c r="GE23" i="24"/>
  <c r="AP22" i="24"/>
  <c r="AP4" i="24" s="1"/>
  <c r="G35" i="21"/>
  <c r="G36" i="21" s="1"/>
  <c r="G65" i="21" s="1"/>
  <c r="G66" i="21" s="1"/>
  <c r="AP21" i="24"/>
  <c r="GF23" i="24" l="1"/>
  <c r="GG18" i="24"/>
  <c r="GF22" i="24"/>
  <c r="GF19" i="24"/>
  <c r="GF24" i="24"/>
  <c r="GF21" i="24"/>
  <c r="GF20" i="24"/>
  <c r="AP23" i="24"/>
  <c r="AP24" i="24"/>
  <c r="AP5" i="24" s="1"/>
  <c r="GG20" i="24" l="1"/>
  <c r="GG22" i="24"/>
  <c r="GH18" i="24"/>
  <c r="GG19" i="24"/>
  <c r="GG21" i="24"/>
  <c r="GG24" i="24"/>
  <c r="GG23" i="24"/>
  <c r="AQ20" i="24"/>
  <c r="AQ3" i="24" s="1"/>
  <c r="G62" i="21"/>
  <c r="G67" i="21" s="1"/>
  <c r="GH23" i="24" l="1"/>
  <c r="GH21" i="24"/>
  <c r="GH20" i="24"/>
  <c r="GH22" i="24"/>
  <c r="GH24" i="24"/>
  <c r="GI18" i="24"/>
  <c r="GH19" i="24"/>
  <c r="AQ22" i="24"/>
  <c r="AQ4" i="24" s="1"/>
  <c r="H35" i="21"/>
  <c r="H36" i="21" s="1"/>
  <c r="H65" i="21" s="1"/>
  <c r="H66" i="21" s="1"/>
  <c r="AQ21" i="24"/>
  <c r="GI22" i="24" l="1"/>
  <c r="GI23" i="24"/>
  <c r="GI21" i="24"/>
  <c r="GI20" i="24"/>
  <c r="GI19" i="24"/>
  <c r="GI24" i="24"/>
  <c r="GJ18" i="24"/>
  <c r="H62" i="21"/>
  <c r="H67" i="21" s="1"/>
  <c r="AQ23" i="24"/>
  <c r="AQ24" i="24"/>
  <c r="AQ5" i="24" s="1"/>
  <c r="GJ23" i="24" l="1"/>
  <c r="GJ22" i="24"/>
  <c r="GK18" i="24"/>
  <c r="GJ19" i="24"/>
  <c r="GJ24" i="24"/>
  <c r="GJ20" i="24"/>
  <c r="GJ21" i="24"/>
  <c r="AR20" i="24"/>
  <c r="AR3" i="24" s="1"/>
  <c r="GK21" i="24" l="1"/>
  <c r="GL18" i="24"/>
  <c r="GK20" i="24"/>
  <c r="GK19" i="24"/>
  <c r="GK22" i="24"/>
  <c r="GK23" i="24"/>
  <c r="GK24" i="24"/>
  <c r="I35" i="21"/>
  <c r="I36" i="21" s="1"/>
  <c r="I65" i="21" s="1"/>
  <c r="I66" i="21" s="1"/>
  <c r="AR22" i="24"/>
  <c r="AR4" i="24" s="1"/>
  <c r="AR21" i="24"/>
  <c r="GL19" i="24" l="1"/>
  <c r="GL22" i="24"/>
  <c r="GL23" i="24"/>
  <c r="GL24" i="24"/>
  <c r="GM18" i="24"/>
  <c r="GL21" i="24"/>
  <c r="GL20" i="24"/>
  <c r="I62" i="21"/>
  <c r="I67" i="21" s="1"/>
  <c r="AR23" i="24"/>
  <c r="AR24" i="24"/>
  <c r="AR5" i="24" s="1"/>
  <c r="GM24" i="24" l="1"/>
  <c r="GM23" i="24"/>
  <c r="GN18" i="24"/>
  <c r="GM20" i="24"/>
  <c r="GM19" i="24"/>
  <c r="GM21" i="24"/>
  <c r="GM22" i="24"/>
  <c r="AS20" i="24"/>
  <c r="AS3" i="24" s="1"/>
  <c r="GN24" i="24" l="1"/>
  <c r="GN23" i="24"/>
  <c r="GN20" i="24"/>
  <c r="GN19" i="24"/>
  <c r="GN21" i="24"/>
  <c r="GO18" i="24"/>
  <c r="GN22" i="24"/>
  <c r="AS22" i="24"/>
  <c r="AS4" i="24" s="1"/>
  <c r="J35" i="21"/>
  <c r="J36" i="21" s="1"/>
  <c r="J65" i="21" s="1"/>
  <c r="J66" i="21" s="1"/>
  <c r="AS21" i="24"/>
  <c r="GO19" i="24" l="1"/>
  <c r="GO20" i="24"/>
  <c r="GP18" i="24"/>
  <c r="GO23" i="24"/>
  <c r="GO24" i="24"/>
  <c r="GO21" i="24"/>
  <c r="GO22" i="24"/>
  <c r="AS23" i="24"/>
  <c r="AS24" i="24"/>
  <c r="AS5" i="24" s="1"/>
  <c r="GQ18" i="24" l="1"/>
  <c r="GP20" i="24"/>
  <c r="GP23" i="24"/>
  <c r="GP19" i="24"/>
  <c r="GP21" i="24"/>
  <c r="GP24" i="24"/>
  <c r="GP22" i="24"/>
  <c r="AT20" i="24"/>
  <c r="AT3" i="24" s="1"/>
  <c r="J62" i="21"/>
  <c r="J67" i="21" s="1"/>
  <c r="GQ21" i="24" l="1"/>
  <c r="GQ19" i="24"/>
  <c r="GR18" i="24"/>
  <c r="GQ24" i="24"/>
  <c r="GQ20" i="24"/>
  <c r="GQ23" i="24"/>
  <c r="GQ22" i="24"/>
  <c r="K35" i="21"/>
  <c r="K36" i="21" s="1"/>
  <c r="K65" i="21" s="1"/>
  <c r="K66" i="21" s="1"/>
  <c r="AT22" i="24"/>
  <c r="AT4" i="24" s="1"/>
  <c r="AT21" i="24"/>
  <c r="GR19" i="24" l="1"/>
  <c r="GS18" i="24"/>
  <c r="GR24" i="24"/>
  <c r="GR23" i="24"/>
  <c r="GR20" i="24"/>
  <c r="GR21" i="24"/>
  <c r="GR22" i="24"/>
  <c r="K62" i="21"/>
  <c r="K67" i="21" s="1"/>
  <c r="AT23" i="24"/>
  <c r="AT24" i="24"/>
  <c r="AT5" i="24" s="1"/>
  <c r="GT18" i="24" l="1"/>
  <c r="GS20" i="24"/>
  <c r="GS19" i="24"/>
  <c r="GS23" i="24"/>
  <c r="GS24" i="24"/>
  <c r="GS21" i="24"/>
  <c r="GS22" i="24"/>
  <c r="AU20" i="24"/>
  <c r="AU3" i="24" s="1"/>
  <c r="GT20" i="24" l="1"/>
  <c r="GT21" i="24"/>
  <c r="GT22" i="24"/>
  <c r="GT24" i="24"/>
  <c r="GU18" i="24"/>
  <c r="GT23" i="24"/>
  <c r="GT19" i="24"/>
  <c r="AU22" i="24"/>
  <c r="AU4" i="24" s="1"/>
  <c r="AU21" i="24"/>
  <c r="GU22" i="24" l="1"/>
  <c r="GV18" i="24"/>
  <c r="GU19" i="24"/>
  <c r="GU20" i="24"/>
  <c r="GU23" i="24"/>
  <c r="GU24" i="24"/>
  <c r="GU21" i="24"/>
  <c r="L35" i="21"/>
  <c r="L36" i="21" s="1"/>
  <c r="L65" i="21" s="1"/>
  <c r="L66" i="21" s="1"/>
  <c r="AU23" i="24"/>
  <c r="AU24" i="24"/>
  <c r="AU5" i="24" s="1"/>
  <c r="GV23" i="24" l="1"/>
  <c r="GW18" i="24"/>
  <c r="GV21" i="24"/>
  <c r="GV19" i="24"/>
  <c r="GV24" i="24"/>
  <c r="GV20" i="24"/>
  <c r="GV22" i="24"/>
  <c r="AV20" i="24"/>
  <c r="AV3" i="24" s="1"/>
  <c r="L62" i="21"/>
  <c r="L67" i="21" s="1"/>
  <c r="GW20" i="24" l="1"/>
  <c r="GW21" i="24"/>
  <c r="GX18" i="24"/>
  <c r="GW23" i="24"/>
  <c r="GW24" i="24"/>
  <c r="GW19" i="24"/>
  <c r="GW22" i="24"/>
  <c r="AV22" i="24"/>
  <c r="AV4" i="24" s="1"/>
  <c r="AV21" i="24"/>
  <c r="GX22" i="24" l="1"/>
  <c r="GY18" i="24"/>
  <c r="GX19" i="24"/>
  <c r="GX20" i="24"/>
  <c r="GX21" i="24"/>
  <c r="GX24" i="24"/>
  <c r="GX23" i="24"/>
  <c r="M35" i="21"/>
  <c r="M36" i="21" s="1"/>
  <c r="M62" i="21"/>
  <c r="AV23" i="24"/>
  <c r="AV24" i="24"/>
  <c r="AV5" i="24" s="1"/>
  <c r="GY22" i="24" l="1"/>
  <c r="GY23" i="24"/>
  <c r="GZ18" i="24"/>
  <c r="GY24" i="24"/>
  <c r="GY21" i="24"/>
  <c r="GY19" i="24"/>
  <c r="GY20" i="24"/>
  <c r="AW20" i="24"/>
  <c r="AW3" i="24" s="1"/>
  <c r="M65" i="21"/>
  <c r="M66" i="21" s="1"/>
  <c r="M67" i="21" s="1"/>
  <c r="GZ21" i="24" l="1"/>
  <c r="GZ22" i="24"/>
  <c r="GZ23" i="24"/>
  <c r="GZ20" i="24"/>
  <c r="GZ24" i="24"/>
  <c r="HA18" i="24"/>
  <c r="GZ19" i="24"/>
  <c r="AW22" i="24"/>
  <c r="AW4" i="24" s="1"/>
  <c r="AW21" i="24"/>
  <c r="HA23" i="24" l="1"/>
  <c r="HA21" i="24"/>
  <c r="HA22" i="24"/>
  <c r="HA24" i="24"/>
  <c r="HB18" i="24"/>
  <c r="HA20" i="24"/>
  <c r="HA19" i="24"/>
  <c r="AW23" i="24"/>
  <c r="AW24" i="24"/>
  <c r="AW5" i="24" s="1"/>
  <c r="N35" i="21"/>
  <c r="N36" i="21" s="1"/>
  <c r="N65" i="21" s="1"/>
  <c r="O34" i="21"/>
  <c r="H34" i="3" l="1"/>
  <c r="H35" i="3" s="1"/>
  <c r="H37" i="3" s="1"/>
  <c r="L31" i="1"/>
  <c r="D35" i="3"/>
  <c r="C65" i="27"/>
  <c r="C61" i="27"/>
  <c r="D27" i="3"/>
  <c r="D29" i="3" s="1"/>
  <c r="HB19" i="24"/>
  <c r="HB22" i="24"/>
  <c r="HB23" i="24"/>
  <c r="HB20" i="24"/>
  <c r="HC18" i="24"/>
  <c r="HB21" i="24"/>
  <c r="HB24" i="24"/>
  <c r="N66" i="21"/>
  <c r="K44" i="1"/>
  <c r="L44" i="1" s="1"/>
  <c r="O35" i="21"/>
  <c r="O36" i="21" s="1"/>
  <c r="AX20" i="24"/>
  <c r="AX3" i="24" s="1"/>
  <c r="N62" i="21"/>
  <c r="D37" i="3" l="1"/>
  <c r="D65" i="27"/>
  <c r="C66" i="27"/>
  <c r="D61" i="27"/>
  <c r="C62" i="27"/>
  <c r="HC24" i="24"/>
  <c r="HC21" i="24"/>
  <c r="HC22" i="24"/>
  <c r="HC23" i="24"/>
  <c r="HC20" i="24"/>
  <c r="HD18" i="24"/>
  <c r="HC19" i="24"/>
  <c r="AX22" i="24"/>
  <c r="AX4" i="24" s="1"/>
  <c r="AX21" i="24"/>
  <c r="N67" i="21"/>
  <c r="C67" i="27" l="1"/>
  <c r="E65" i="27"/>
  <c r="D66" i="27"/>
  <c r="E61" i="27"/>
  <c r="D62" i="27"/>
  <c r="HD24" i="24"/>
  <c r="HD19" i="24"/>
  <c r="HD21" i="24"/>
  <c r="HD23" i="24"/>
  <c r="HD20" i="24"/>
  <c r="HD22" i="24"/>
  <c r="HE18" i="24"/>
  <c r="AX23" i="24"/>
  <c r="AX24" i="24"/>
  <c r="AX5" i="24" s="1"/>
  <c r="D67" i="27" l="1"/>
  <c r="F65" i="27"/>
  <c r="E66" i="27"/>
  <c r="F61" i="27"/>
  <c r="E62" i="27"/>
  <c r="HE19" i="24"/>
  <c r="HE23" i="24"/>
  <c r="HE20" i="24"/>
  <c r="HE24" i="24"/>
  <c r="HE22" i="24"/>
  <c r="HF18" i="24"/>
  <c r="HE21" i="24"/>
  <c r="AY20" i="24"/>
  <c r="AY3" i="24" s="1"/>
  <c r="E67" i="27" l="1"/>
  <c r="G65" i="27"/>
  <c r="F66" i="27"/>
  <c r="G61" i="27"/>
  <c r="F62" i="27"/>
  <c r="HF23" i="24"/>
  <c r="HF19" i="24"/>
  <c r="HF20" i="24"/>
  <c r="HF22" i="24"/>
  <c r="HF21" i="24"/>
  <c r="HG18" i="24"/>
  <c r="HF24" i="24"/>
  <c r="AY22" i="24"/>
  <c r="AY4" i="24" s="1"/>
  <c r="AY21" i="24"/>
  <c r="F67" i="27" l="1"/>
  <c r="H65" i="27"/>
  <c r="G66" i="27"/>
  <c r="H61" i="27"/>
  <c r="G62" i="27"/>
  <c r="HG21" i="24"/>
  <c r="HG20" i="24"/>
  <c r="HG24" i="24"/>
  <c r="HG22" i="24"/>
  <c r="HG23" i="24"/>
  <c r="HH18" i="24"/>
  <c r="HG19" i="24"/>
  <c r="AY23" i="24"/>
  <c r="AY24" i="24"/>
  <c r="AY5" i="24" s="1"/>
  <c r="G67" i="27" l="1"/>
  <c r="I65" i="27"/>
  <c r="H66" i="27"/>
  <c r="I61" i="27"/>
  <c r="H62" i="27"/>
  <c r="HI18" i="24"/>
  <c r="HH20" i="24"/>
  <c r="HH24" i="24"/>
  <c r="HH23" i="24"/>
  <c r="HH19" i="24"/>
  <c r="HH22" i="24"/>
  <c r="HH21" i="24"/>
  <c r="AZ20" i="24"/>
  <c r="AZ3" i="24" s="1"/>
  <c r="H67" i="27" l="1"/>
  <c r="J65" i="27"/>
  <c r="I66" i="27"/>
  <c r="J61" i="27"/>
  <c r="I62" i="27"/>
  <c r="HJ18" i="24"/>
  <c r="HI19" i="24"/>
  <c r="HI22" i="24"/>
  <c r="HI20" i="24"/>
  <c r="HI24" i="24"/>
  <c r="HI23" i="24"/>
  <c r="HI21" i="24"/>
  <c r="AZ22" i="24"/>
  <c r="AZ4" i="24" s="1"/>
  <c r="AZ21" i="24"/>
  <c r="I67" i="27" l="1"/>
  <c r="K65" i="27"/>
  <c r="J66" i="27"/>
  <c r="K61" i="27"/>
  <c r="J62" i="27"/>
  <c r="HJ20" i="24"/>
  <c r="HJ21" i="24"/>
  <c r="HK18" i="24"/>
  <c r="HJ19" i="24"/>
  <c r="HJ24" i="24"/>
  <c r="HJ23" i="24"/>
  <c r="HJ22" i="24"/>
  <c r="AZ23" i="24"/>
  <c r="AZ24" i="24"/>
  <c r="AZ5" i="24" s="1"/>
  <c r="J67" i="27" l="1"/>
  <c r="L65" i="27"/>
  <c r="K66" i="27"/>
  <c r="L61" i="27"/>
  <c r="K62" i="27"/>
  <c r="HK20" i="24"/>
  <c r="HL18" i="24"/>
  <c r="HK21" i="24"/>
  <c r="HK24" i="24"/>
  <c r="HK19" i="24"/>
  <c r="HK22" i="24"/>
  <c r="HK23" i="24"/>
  <c r="BA20" i="24"/>
  <c r="BA3" i="24" s="1"/>
  <c r="K67" i="27" l="1"/>
  <c r="M65" i="27"/>
  <c r="L66" i="27"/>
  <c r="M61" i="27"/>
  <c r="L62" i="27"/>
  <c r="HL23" i="24"/>
  <c r="HM18" i="24"/>
  <c r="HL22" i="24"/>
  <c r="HL20" i="24"/>
  <c r="HL19" i="24"/>
  <c r="HL21" i="24"/>
  <c r="HL24" i="24"/>
  <c r="BA22" i="24"/>
  <c r="BA4" i="24" s="1"/>
  <c r="BA21" i="24"/>
  <c r="L67" i="27" l="1"/>
  <c r="N65" i="27"/>
  <c r="J34" i="3" s="1"/>
  <c r="J35" i="3" s="1"/>
  <c r="M66" i="27"/>
  <c r="N61" i="27"/>
  <c r="J26" i="3" s="1"/>
  <c r="J27" i="3" s="1"/>
  <c r="J29" i="3" s="1"/>
  <c r="M62" i="27"/>
  <c r="HM20" i="24"/>
  <c r="HM22" i="24"/>
  <c r="HM19" i="24"/>
  <c r="HN18" i="24"/>
  <c r="HM21" i="24"/>
  <c r="HM23" i="24"/>
  <c r="HM24" i="24"/>
  <c r="BA23" i="24"/>
  <c r="BA24" i="24"/>
  <c r="BA5" i="24" s="1"/>
  <c r="J37" i="3" l="1"/>
  <c r="M67" i="27"/>
  <c r="F35" i="3"/>
  <c r="N66" i="27"/>
  <c r="F27" i="3"/>
  <c r="F29" i="3" s="1"/>
  <c r="N62" i="27"/>
  <c r="HN21" i="24"/>
  <c r="HO18" i="24"/>
  <c r="HN19" i="24"/>
  <c r="HN20" i="24"/>
  <c r="HN22" i="24"/>
  <c r="HN24" i="24"/>
  <c r="HN23" i="24"/>
  <c r="BB20" i="24"/>
  <c r="BB3" i="24" s="1"/>
  <c r="N67" i="27" l="1"/>
  <c r="F37" i="3"/>
  <c r="HO22" i="24"/>
  <c r="HO23" i="24"/>
  <c r="HO21" i="24"/>
  <c r="HP18" i="24"/>
  <c r="HO19" i="24"/>
  <c r="HO24" i="24"/>
  <c r="HO20" i="24"/>
  <c r="BB22" i="24"/>
  <c r="BB4" i="24" s="1"/>
  <c r="BB21" i="24"/>
  <c r="HQ18" i="24" l="1"/>
  <c r="HP19" i="24"/>
  <c r="HP20" i="24"/>
  <c r="HP24" i="24"/>
  <c r="HP22" i="24"/>
  <c r="HP21" i="24"/>
  <c r="HP23" i="24"/>
  <c r="BB23" i="24"/>
  <c r="BB24" i="24"/>
  <c r="BB5" i="24" s="1"/>
  <c r="HQ22" i="24" l="1"/>
  <c r="HR18" i="24"/>
  <c r="HQ23" i="24"/>
  <c r="HQ20" i="24"/>
  <c r="HQ24" i="24"/>
  <c r="HQ21" i="24"/>
  <c r="HQ19" i="24"/>
  <c r="BC20" i="24"/>
  <c r="BC3" i="24" s="1"/>
  <c r="HR19" i="24" l="1"/>
  <c r="HR22" i="24"/>
  <c r="HR21" i="24"/>
  <c r="HS18" i="24"/>
  <c r="HR20" i="24"/>
  <c r="HR24" i="24"/>
  <c r="HR23" i="24"/>
  <c r="BC22" i="24"/>
  <c r="BC4" i="24" s="1"/>
  <c r="BC21" i="24"/>
  <c r="HS23" i="24" l="1"/>
  <c r="HS24" i="24"/>
  <c r="HS21" i="24"/>
  <c r="HS22" i="24"/>
  <c r="HS19" i="24"/>
  <c r="HT18" i="24"/>
  <c r="HS20" i="24"/>
  <c r="BC23" i="24"/>
  <c r="BC24" i="24"/>
  <c r="BC5" i="24" s="1"/>
  <c r="HT23" i="24" l="1"/>
  <c r="HT24" i="24"/>
  <c r="HU18" i="24"/>
  <c r="HT19" i="24"/>
  <c r="HT21" i="24"/>
  <c r="HT22" i="24"/>
  <c r="HT20" i="24"/>
  <c r="BD20" i="24"/>
  <c r="BD3" i="24" s="1"/>
  <c r="HU19" i="24" l="1"/>
  <c r="HU21" i="24"/>
  <c r="HU22" i="24"/>
  <c r="HU24" i="24"/>
  <c r="HU23" i="24"/>
  <c r="HV18" i="24"/>
  <c r="HU20" i="24"/>
  <c r="BD22" i="24"/>
  <c r="BD4" i="24" s="1"/>
  <c r="BD21" i="24"/>
  <c r="HV23" i="24" l="1"/>
  <c r="HW18" i="24"/>
  <c r="HV19" i="24"/>
  <c r="HV24" i="24"/>
  <c r="HV21" i="24"/>
  <c r="HV22" i="24"/>
  <c r="HV20" i="24"/>
  <c r="BD23" i="24"/>
  <c r="BD24" i="24"/>
  <c r="BD5" i="24" s="1"/>
  <c r="HW21" i="24" l="1"/>
  <c r="HW23" i="24"/>
  <c r="HW24" i="24"/>
  <c r="HX18" i="24"/>
  <c r="HW19" i="24"/>
  <c r="HW22" i="24"/>
  <c r="HW20" i="24"/>
  <c r="BE20" i="24"/>
  <c r="BE3" i="24" s="1"/>
  <c r="HX23" i="24" l="1"/>
  <c r="HX24" i="24"/>
  <c r="HX20" i="24"/>
  <c r="HX21" i="24"/>
  <c r="HX22" i="24"/>
  <c r="HY18" i="24"/>
  <c r="HX19" i="24"/>
  <c r="BE22" i="24"/>
  <c r="BE4" i="24" s="1"/>
  <c r="BE21" i="24"/>
  <c r="HZ18" i="24" l="1"/>
  <c r="HY20" i="24"/>
  <c r="HY21" i="24"/>
  <c r="HY23" i="24"/>
  <c r="HY19" i="24"/>
  <c r="HY24" i="24"/>
  <c r="HY22" i="24"/>
  <c r="BE23" i="24"/>
  <c r="BE24" i="24"/>
  <c r="BE5" i="24" s="1"/>
  <c r="HZ20" i="24" l="1"/>
  <c r="HZ21" i="24"/>
  <c r="HZ23" i="24"/>
  <c r="HZ24" i="24"/>
  <c r="HZ22" i="24"/>
  <c r="IA18" i="24"/>
  <c r="HZ19" i="24"/>
  <c r="BF20" i="24"/>
  <c r="BF3" i="24" s="1"/>
  <c r="IB18" i="24" l="1"/>
  <c r="IA19" i="24"/>
  <c r="IA20" i="24"/>
  <c r="IA24" i="24"/>
  <c r="IA23" i="24"/>
  <c r="IA21" i="24"/>
  <c r="IA22" i="24"/>
  <c r="BF22" i="24"/>
  <c r="BF4" i="24" s="1"/>
  <c r="BF21" i="24"/>
  <c r="IB23" i="24" l="1"/>
  <c r="IC18" i="24"/>
  <c r="IB19" i="24"/>
  <c r="IB20" i="24"/>
  <c r="IB24" i="24"/>
  <c r="IB21" i="24"/>
  <c r="IB22" i="24"/>
  <c r="BF23" i="24"/>
  <c r="BF24" i="24"/>
  <c r="BF5" i="24" s="1"/>
  <c r="IC20" i="24" l="1"/>
  <c r="ID18" i="24"/>
  <c r="IC21" i="24"/>
  <c r="IC22" i="24"/>
  <c r="IC24" i="24"/>
  <c r="IC23" i="24"/>
  <c r="IC19" i="24"/>
  <c r="BG20" i="24"/>
  <c r="BG3" i="24" s="1"/>
  <c r="ID22" i="24" l="1"/>
  <c r="ID19" i="24"/>
  <c r="IE18" i="24"/>
  <c r="ID24" i="24"/>
  <c r="ID21" i="24"/>
  <c r="ID20" i="24"/>
  <c r="ID23" i="24"/>
  <c r="BG22" i="24"/>
  <c r="BG4" i="24" s="1"/>
  <c r="BG21" i="24"/>
  <c r="IE22" i="24" l="1"/>
  <c r="IE23" i="24"/>
  <c r="IE19" i="24"/>
  <c r="IE20" i="24"/>
  <c r="IE21" i="24"/>
  <c r="IF18" i="24"/>
  <c r="IE24" i="24"/>
  <c r="BG23" i="24"/>
  <c r="BG24" i="24"/>
  <c r="BG5" i="24" s="1"/>
  <c r="IF21" i="24" l="1"/>
  <c r="IF22" i="24"/>
  <c r="IG18" i="24"/>
  <c r="IF19" i="24"/>
  <c r="IF20" i="24"/>
  <c r="IF24" i="24"/>
  <c r="IF23" i="24"/>
  <c r="BH20" i="24"/>
  <c r="BH3" i="24" s="1"/>
  <c r="IG21" i="24" l="1"/>
  <c r="IH18" i="24"/>
  <c r="IG19" i="24"/>
  <c r="IG23" i="24"/>
  <c r="IG22" i="24"/>
  <c r="IG24" i="24"/>
  <c r="IG20" i="24"/>
  <c r="BH22" i="24"/>
  <c r="BH4" i="24" s="1"/>
  <c r="BH21" i="24"/>
  <c r="IH19" i="24" l="1"/>
  <c r="IH22" i="24"/>
  <c r="II18" i="24"/>
  <c r="IH20" i="24"/>
  <c r="IH21" i="24"/>
  <c r="IH23" i="24"/>
  <c r="IH24" i="24"/>
  <c r="BH23" i="24"/>
  <c r="BH24" i="24"/>
  <c r="BH5" i="24" s="1"/>
  <c r="II24" i="24" l="1"/>
  <c r="IJ18" i="24"/>
  <c r="II19" i="24"/>
  <c r="II20" i="24"/>
  <c r="II22" i="24"/>
  <c r="II23" i="24"/>
  <c r="II21" i="24"/>
  <c r="BI20" i="24"/>
  <c r="BI3" i="24" s="1"/>
  <c r="IJ24" i="24" l="1"/>
  <c r="IJ21" i="24"/>
  <c r="IJ22" i="24"/>
  <c r="IJ20" i="24"/>
  <c r="IK18" i="24"/>
  <c r="IJ19" i="24"/>
  <c r="IJ23" i="24"/>
  <c r="BI22" i="24"/>
  <c r="BI4" i="24" s="1"/>
  <c r="BI21" i="24"/>
  <c r="IK19" i="24" l="1"/>
  <c r="IK23" i="24"/>
  <c r="IK21" i="24"/>
  <c r="IK22" i="24"/>
  <c r="IK20" i="24"/>
  <c r="IL18" i="24"/>
  <c r="IK24" i="24"/>
  <c r="BI23" i="24"/>
  <c r="BI24" i="24"/>
  <c r="BI5" i="24" l="1"/>
  <c r="BJ20" i="24"/>
  <c r="IL23" i="24"/>
  <c r="IL19" i="24"/>
  <c r="IL20" i="24"/>
  <c r="IL22" i="24"/>
  <c r="IM18" i="24"/>
  <c r="IL21" i="24"/>
  <c r="IL24" i="24"/>
  <c r="BJ3" i="24" l="1"/>
  <c r="BJ22" i="24"/>
  <c r="BJ21" i="24"/>
  <c r="IM21" i="24"/>
  <c r="IM24" i="24"/>
  <c r="IM22" i="24"/>
  <c r="IM20" i="24"/>
  <c r="IM19" i="24"/>
  <c r="IM23" i="24"/>
  <c r="IN18" i="24"/>
  <c r="IN24" i="24" l="1"/>
  <c r="IN21" i="24"/>
  <c r="IN19" i="24"/>
  <c r="IN20" i="24"/>
  <c r="IO18" i="24"/>
  <c r="IN22" i="24"/>
  <c r="IN23" i="24"/>
  <c r="BJ4" i="24"/>
  <c r="BJ23" i="24"/>
  <c r="BJ24" i="24"/>
  <c r="BJ5" i="24" l="1"/>
  <c r="BK20" i="24"/>
  <c r="IP18" i="24"/>
  <c r="IO23" i="24"/>
  <c r="IO19" i="24"/>
  <c r="IO20" i="24"/>
  <c r="IO21" i="24"/>
  <c r="IO22" i="24"/>
  <c r="IO24" i="24"/>
  <c r="BK3" i="24" l="1"/>
  <c r="BK22" i="24"/>
  <c r="BK21" i="24"/>
  <c r="IP20" i="24"/>
  <c r="IP21" i="24"/>
  <c r="IP23" i="24"/>
  <c r="IP24" i="24"/>
  <c r="IQ18" i="24"/>
  <c r="IP22" i="24"/>
  <c r="IP19" i="24"/>
  <c r="IR18" i="24" l="1"/>
  <c r="IQ22" i="24"/>
  <c r="IQ20" i="24"/>
  <c r="IQ24" i="24"/>
  <c r="IQ19" i="24"/>
  <c r="IQ21" i="24"/>
  <c r="IQ23" i="24"/>
  <c r="BK4" i="24"/>
  <c r="BK23" i="24"/>
  <c r="BK24" i="24"/>
  <c r="BK5" i="24" l="1"/>
  <c r="BL20" i="24"/>
  <c r="IR23" i="24"/>
  <c r="IS18" i="24"/>
  <c r="IR20" i="24"/>
  <c r="IR24" i="24"/>
  <c r="IR21" i="24"/>
  <c r="IR22" i="24"/>
  <c r="IR19" i="24"/>
  <c r="IS20" i="24" l="1"/>
  <c r="IS19" i="24"/>
  <c r="IS23" i="24"/>
  <c r="IS24" i="24"/>
  <c r="IS21" i="24"/>
  <c r="IS22" i="24"/>
  <c r="IT18" i="24"/>
  <c r="BL3" i="24"/>
  <c r="BL22" i="24"/>
  <c r="BL21" i="24"/>
  <c r="BL4" i="24" l="1"/>
  <c r="BL23" i="24"/>
  <c r="BL24" i="24"/>
  <c r="IU18" i="24"/>
  <c r="IT19" i="24"/>
  <c r="IT20" i="24"/>
  <c r="IT23" i="24"/>
  <c r="IT21" i="24"/>
  <c r="IT24" i="24"/>
  <c r="IT22" i="24"/>
  <c r="IU22" i="24" l="1"/>
  <c r="IU23" i="24"/>
  <c r="IV18" i="24"/>
  <c r="IU21" i="24"/>
  <c r="IU20" i="24"/>
  <c r="IU24" i="24"/>
  <c r="IU19" i="24"/>
  <c r="BL5" i="24"/>
  <c r="BM20" i="24"/>
  <c r="BM3" i="24" l="1"/>
  <c r="BM22" i="24"/>
  <c r="BM21" i="24"/>
  <c r="IV24" i="24"/>
  <c r="IV22" i="24"/>
  <c r="IV20" i="24"/>
  <c r="IV19" i="24"/>
  <c r="IV21" i="24"/>
  <c r="IV23" i="24"/>
  <c r="BM4" i="24" l="1"/>
  <c r="BM23" i="24"/>
  <c r="BM24" i="24"/>
  <c r="BM5" i="24" l="1"/>
  <c r="BN20" i="24"/>
  <c r="BN3" i="24" l="1"/>
  <c r="BN22" i="24"/>
  <c r="BN21" i="24"/>
  <c r="BN4" i="24" l="1"/>
  <c r="BN23" i="24"/>
  <c r="BN24" i="24"/>
  <c r="BN5" i="24" l="1"/>
  <c r="BO20" i="24"/>
  <c r="BO3" i="24" l="1"/>
  <c r="BO22" i="24"/>
  <c r="BO21" i="24"/>
  <c r="BO4" i="24" l="1"/>
  <c r="BO23" i="24"/>
  <c r="BO24" i="24"/>
  <c r="BO5" i="24" l="1"/>
  <c r="BP20" i="24"/>
  <c r="BP3" i="24" l="1"/>
  <c r="BP22" i="24"/>
  <c r="BP21" i="24"/>
  <c r="BP4" i="24" l="1"/>
  <c r="BP23" i="24"/>
  <c r="BP24" i="24"/>
  <c r="BP5" i="24" l="1"/>
  <c r="BQ20" i="24"/>
  <c r="BQ3" i="24" l="1"/>
  <c r="BQ22" i="24"/>
  <c r="BQ21" i="24"/>
  <c r="BQ4" i="24" l="1"/>
  <c r="BQ23" i="24"/>
  <c r="BQ24" i="24"/>
  <c r="BQ5" i="24" l="1"/>
  <c r="BR20" i="24"/>
  <c r="BR3" i="24" l="1"/>
  <c r="BR22" i="24"/>
  <c r="BR21" i="24"/>
  <c r="BR4" i="24" l="1"/>
  <c r="BR23" i="24"/>
  <c r="BR24" i="24"/>
  <c r="BR5" i="24" l="1"/>
  <c r="BS20" i="24"/>
  <c r="BS3" i="24" l="1"/>
  <c r="BS22" i="24"/>
  <c r="BS21" i="24"/>
  <c r="BS4" i="24" l="1"/>
  <c r="BS23" i="24"/>
  <c r="BS24" i="24"/>
  <c r="BS5" i="24" l="1"/>
  <c r="BT20" i="24"/>
  <c r="BT3" i="24" l="1"/>
  <c r="BT22" i="24"/>
  <c r="BT21" i="24"/>
  <c r="BT4" i="24" l="1"/>
  <c r="BT23" i="24"/>
  <c r="BT24" i="24"/>
  <c r="BT5" i="24" l="1"/>
  <c r="BU20" i="24"/>
  <c r="BU3" i="24" l="1"/>
  <c r="BU22" i="24"/>
  <c r="BU21" i="24"/>
  <c r="BU4" i="24" l="1"/>
  <c r="BU23" i="24"/>
  <c r="BU24" i="24"/>
  <c r="BU5" i="24" l="1"/>
  <c r="BV20" i="24"/>
  <c r="BV3" i="24" l="1"/>
  <c r="BV22" i="24"/>
  <c r="BV21" i="24"/>
  <c r="BV4" i="24" l="1"/>
  <c r="BV23" i="24"/>
  <c r="BV24" i="24"/>
  <c r="BV5" i="24" l="1"/>
  <c r="BW20" i="24"/>
  <c r="BW3" i="24" l="1"/>
  <c r="BW22" i="24"/>
  <c r="BW21" i="24"/>
  <c r="BW4" i="24" l="1"/>
  <c r="BW23" i="24"/>
  <c r="BW24" i="24"/>
  <c r="BW5" i="24" l="1"/>
  <c r="BX20" i="24"/>
  <c r="BX3" i="24" l="1"/>
  <c r="BX22" i="24"/>
  <c r="BX21" i="24"/>
  <c r="BX4" i="24" l="1"/>
  <c r="BX23" i="24"/>
  <c r="BX24" i="24"/>
  <c r="BX5" i="24" l="1"/>
  <c r="BY20" i="24"/>
  <c r="BY3" i="24" l="1"/>
  <c r="BY22" i="24"/>
  <c r="BY21" i="24"/>
  <c r="BY4" i="24" l="1"/>
  <c r="BY23" i="24"/>
  <c r="BY24" i="24"/>
  <c r="BY5" i="24" l="1"/>
  <c r="BZ20" i="24"/>
  <c r="BZ3" i="24" l="1"/>
  <c r="BZ22" i="24"/>
  <c r="BZ21" i="24"/>
  <c r="BZ4" i="24" l="1"/>
  <c r="BZ23" i="24"/>
  <c r="BZ24" i="24"/>
  <c r="BZ5" i="24" l="1"/>
  <c r="CA20" i="24"/>
  <c r="CA3" i="24" l="1"/>
  <c r="CA22" i="24"/>
  <c r="CA21" i="24"/>
  <c r="CA4" i="24" l="1"/>
  <c r="CA23" i="24"/>
  <c r="CA24" i="24"/>
  <c r="CA5" i="24" l="1"/>
  <c r="CB20" i="24"/>
  <c r="CB3" i="24" l="1"/>
  <c r="CB22" i="24"/>
  <c r="CB21" i="24"/>
  <c r="CB4" i="24" l="1"/>
  <c r="CB23" i="24"/>
  <c r="CB24" i="24"/>
  <c r="CB5" i="24" l="1"/>
  <c r="CC20" i="24"/>
  <c r="CC3" i="24" l="1"/>
  <c r="CC22" i="24"/>
  <c r="CC21" i="24"/>
  <c r="CC4" i="24" l="1"/>
  <c r="CC23" i="24"/>
  <c r="CC24" i="24"/>
  <c r="CC5" i="24" l="1"/>
  <c r="CD20" i="24"/>
  <c r="CD3" i="24" l="1"/>
  <c r="CD22" i="24"/>
  <c r="CD21" i="24"/>
  <c r="CD4" i="24" l="1"/>
  <c r="CD23" i="24"/>
  <c r="CD24" i="24"/>
  <c r="CD5" i="24" l="1"/>
  <c r="CE20" i="24"/>
  <c r="CE3" i="24" l="1"/>
  <c r="CE22" i="24"/>
  <c r="CE21" i="24"/>
  <c r="CE4" i="24" l="1"/>
  <c r="CE23" i="24"/>
  <c r="CE24" i="24"/>
  <c r="CE5" i="24" l="1"/>
  <c r="CF20" i="24"/>
  <c r="CF3" i="24" l="1"/>
  <c r="CF22" i="24"/>
  <c r="CF21" i="24"/>
  <c r="CF4" i="24" l="1"/>
  <c r="CF23" i="24"/>
  <c r="CF24" i="24"/>
  <c r="CF5" i="24" l="1"/>
  <c r="CG20" i="24"/>
  <c r="CG3" i="24" l="1"/>
  <c r="CG22" i="24"/>
  <c r="CG21" i="24"/>
  <c r="CG4" i="24" l="1"/>
  <c r="CG23" i="24"/>
  <c r="CG24" i="24"/>
  <c r="CG5" i="24" s="1"/>
  <c r="C46" i="20"/>
  <c r="D51" i="20" l="1"/>
  <c r="E51" i="20" s="1"/>
  <c r="F51" i="20" s="1"/>
  <c r="G51" i="20" s="1"/>
  <c r="H51" i="20" s="1"/>
  <c r="I51" i="20" s="1"/>
  <c r="J51" i="20" s="1"/>
  <c r="K51" i="20" s="1"/>
  <c r="L51" i="20" s="1"/>
  <c r="M51" i="20" s="1"/>
  <c r="N51" i="20" s="1"/>
  <c r="F8" i="3" s="1"/>
  <c r="C49" i="20"/>
  <c r="D2" i="20"/>
  <c r="D46" i="20" s="1"/>
  <c r="C53" i="20" l="1"/>
  <c r="C56" i="20" s="1"/>
  <c r="C68" i="20" s="1"/>
  <c r="C51" i="21"/>
  <c r="D51" i="21" s="1"/>
  <c r="E51" i="21" s="1"/>
  <c r="F51" i="21" s="1"/>
  <c r="G51" i="21" s="1"/>
  <c r="H51" i="21" s="1"/>
  <c r="I51" i="21" s="1"/>
  <c r="J51" i="21" s="1"/>
  <c r="K51" i="21" s="1"/>
  <c r="L51" i="21" s="1"/>
  <c r="M51" i="21" s="1"/>
  <c r="N51" i="21" s="1"/>
  <c r="H8" i="3" s="1"/>
  <c r="D49" i="20"/>
  <c r="D53" i="20" s="1"/>
  <c r="D56" i="20" s="1"/>
  <c r="D68" i="20" s="1"/>
  <c r="E2" i="20"/>
  <c r="E46" i="20" s="1"/>
  <c r="C51" i="27" l="1"/>
  <c r="D51" i="27" s="1"/>
  <c r="E51" i="27" s="1"/>
  <c r="F51" i="27" s="1"/>
  <c r="G51" i="27" s="1"/>
  <c r="H51" i="27" s="1"/>
  <c r="I51" i="27" s="1"/>
  <c r="J51" i="27" s="1"/>
  <c r="K51" i="27" s="1"/>
  <c r="L51" i="27" s="1"/>
  <c r="M51" i="27" s="1"/>
  <c r="N51" i="27" s="1"/>
  <c r="J8" i="3" s="1"/>
  <c r="F2" i="20"/>
  <c r="F46" i="20" s="1"/>
  <c r="E49" i="20"/>
  <c r="E53" i="20" s="1"/>
  <c r="E56" i="20" s="1"/>
  <c r="E68" i="20" s="1"/>
  <c r="G2" i="20" l="1"/>
  <c r="G46" i="20" s="1"/>
  <c r="F49" i="20"/>
  <c r="F53" i="20" s="1"/>
  <c r="F56" i="20" s="1"/>
  <c r="F68" i="20" s="1"/>
  <c r="G49" i="20" l="1"/>
  <c r="G53" i="20" s="1"/>
  <c r="G56" i="20" s="1"/>
  <c r="G68" i="20" s="1"/>
  <c r="H2" i="20"/>
  <c r="H46" i="20" s="1"/>
  <c r="H49" i="20" l="1"/>
  <c r="H53" i="20" s="1"/>
  <c r="H56" i="20" s="1"/>
  <c r="H68" i="20" s="1"/>
  <c r="I2" i="20"/>
  <c r="I46" i="20" s="1"/>
  <c r="I49" i="20" l="1"/>
  <c r="I53" i="20" s="1"/>
  <c r="I56" i="20" s="1"/>
  <c r="I68" i="20" s="1"/>
  <c r="J2" i="20"/>
  <c r="J46" i="20" s="1"/>
  <c r="J49" i="20" l="1"/>
  <c r="J53" i="20" s="1"/>
  <c r="J56" i="20" s="1"/>
  <c r="J68" i="20" s="1"/>
  <c r="K2" i="20"/>
  <c r="K46" i="20" s="1"/>
  <c r="K49" i="20" l="1"/>
  <c r="K53" i="20" s="1"/>
  <c r="K56" i="20" s="1"/>
  <c r="K68" i="20" s="1"/>
  <c r="L2" i="20"/>
  <c r="L46" i="20" s="1"/>
  <c r="L49" i="20" l="1"/>
  <c r="L53" i="20" s="1"/>
  <c r="L56" i="20" s="1"/>
  <c r="L68" i="20" s="1"/>
  <c r="M2" i="20"/>
  <c r="M46" i="20" s="1"/>
  <c r="M49" i="20" l="1"/>
  <c r="M53" i="20" s="1"/>
  <c r="M56" i="20" s="1"/>
  <c r="M68" i="20" s="1"/>
  <c r="N2" i="20"/>
  <c r="N46" i="20" s="1"/>
  <c r="N49" i="20" l="1"/>
  <c r="F6" i="3" s="1"/>
  <c r="C2" i="21"/>
  <c r="C46" i="21" s="1"/>
  <c r="N53" i="20" l="1"/>
  <c r="N56" i="20" s="1"/>
  <c r="N68" i="20" s="1"/>
  <c r="D2" i="21"/>
  <c r="D46" i="21" s="1"/>
  <c r="C49" i="21"/>
  <c r="C53" i="21" s="1"/>
  <c r="C56" i="21" s="1"/>
  <c r="C68" i="21" s="1"/>
  <c r="D49" i="21" l="1"/>
  <c r="D53" i="21" s="1"/>
  <c r="D56" i="21" s="1"/>
  <c r="D68" i="21" s="1"/>
  <c r="E2" i="21"/>
  <c r="E46" i="21" s="1"/>
  <c r="E49" i="21" l="1"/>
  <c r="E53" i="21" s="1"/>
  <c r="E56" i="21" s="1"/>
  <c r="E68" i="21" s="1"/>
  <c r="F2" i="21"/>
  <c r="F46" i="21" s="1"/>
  <c r="F49" i="21" l="1"/>
  <c r="F53" i="21" s="1"/>
  <c r="F56" i="21" s="1"/>
  <c r="F68" i="21" s="1"/>
  <c r="G2" i="21"/>
  <c r="G46" i="21" s="1"/>
  <c r="H2" i="21" l="1"/>
  <c r="H46" i="21" s="1"/>
  <c r="G49" i="21"/>
  <c r="G53" i="21" s="1"/>
  <c r="G56" i="21" s="1"/>
  <c r="G68" i="21" s="1"/>
  <c r="I2" i="21" l="1"/>
  <c r="I46" i="21" s="1"/>
  <c r="H49" i="21"/>
  <c r="H53" i="21" s="1"/>
  <c r="H56" i="21" s="1"/>
  <c r="H68" i="21" s="1"/>
  <c r="J2" i="21" l="1"/>
  <c r="J46" i="21" s="1"/>
  <c r="I49" i="21"/>
  <c r="I53" i="21" s="1"/>
  <c r="I56" i="21" s="1"/>
  <c r="I68" i="21" s="1"/>
  <c r="J49" i="21" l="1"/>
  <c r="J53" i="21" s="1"/>
  <c r="J56" i="21" s="1"/>
  <c r="J68" i="21" s="1"/>
  <c r="K2" i="21"/>
  <c r="K46" i="21" s="1"/>
  <c r="L2" i="21" l="1"/>
  <c r="L46" i="21" s="1"/>
  <c r="K49" i="21"/>
  <c r="K53" i="21" s="1"/>
  <c r="K56" i="21" s="1"/>
  <c r="K68" i="21" s="1"/>
  <c r="M2" i="21" l="1"/>
  <c r="M46" i="21" s="1"/>
  <c r="L49" i="21"/>
  <c r="L53" i="21" s="1"/>
  <c r="L56" i="21" s="1"/>
  <c r="L68" i="21" s="1"/>
  <c r="M49" i="21" l="1"/>
  <c r="M53" i="21" s="1"/>
  <c r="M56" i="21" s="1"/>
  <c r="M68" i="21" s="1"/>
  <c r="N2" i="21"/>
  <c r="N46" i="21" s="1"/>
  <c r="C2" i="27" l="1"/>
  <c r="C46" i="27" s="1"/>
  <c r="N49" i="21"/>
  <c r="H6" i="3" l="1"/>
  <c r="H9" i="3" s="1"/>
  <c r="H16" i="3" s="1"/>
  <c r="H39" i="3" s="1"/>
  <c r="D9" i="3"/>
  <c r="D16" i="3" s="1"/>
  <c r="D39" i="3" s="1"/>
  <c r="N53" i="21"/>
  <c r="N56" i="21" s="1"/>
  <c r="N68" i="21" s="1"/>
  <c r="D2" i="27"/>
  <c r="D46" i="27" s="1"/>
  <c r="C49" i="27"/>
  <c r="C53" i="27" s="1"/>
  <c r="C56" i="27" s="1"/>
  <c r="C68" i="27" s="1"/>
  <c r="D49" i="27" l="1"/>
  <c r="D53" i="27" s="1"/>
  <c r="D56" i="27" s="1"/>
  <c r="D68" i="27" s="1"/>
  <c r="E2" i="27"/>
  <c r="E46" i="27" s="1"/>
  <c r="F2" i="27" l="1"/>
  <c r="F46" i="27" s="1"/>
  <c r="E49" i="27"/>
  <c r="E53" i="27" s="1"/>
  <c r="E56" i="27" s="1"/>
  <c r="E68" i="27" s="1"/>
  <c r="F49" i="27" l="1"/>
  <c r="F53" i="27" s="1"/>
  <c r="F56" i="27" s="1"/>
  <c r="F68" i="27" s="1"/>
  <c r="G2" i="27"/>
  <c r="G46" i="27" s="1"/>
  <c r="G49" i="27" l="1"/>
  <c r="G53" i="27" s="1"/>
  <c r="G56" i="27" s="1"/>
  <c r="G68" i="27" s="1"/>
  <c r="H2" i="27"/>
  <c r="H46" i="27" s="1"/>
  <c r="I2" i="27" l="1"/>
  <c r="I46" i="27" s="1"/>
  <c r="H49" i="27"/>
  <c r="H53" i="27" s="1"/>
  <c r="H56" i="27" s="1"/>
  <c r="H68" i="27" s="1"/>
  <c r="I49" i="27" l="1"/>
  <c r="I53" i="27" s="1"/>
  <c r="I56" i="27" s="1"/>
  <c r="I68" i="27" s="1"/>
  <c r="J2" i="27"/>
  <c r="J46" i="27" s="1"/>
  <c r="K2" i="27" l="1"/>
  <c r="K46" i="27" s="1"/>
  <c r="J49" i="27"/>
  <c r="J53" i="27" s="1"/>
  <c r="J56" i="27" s="1"/>
  <c r="J68" i="27" s="1"/>
  <c r="L2" i="27" l="1"/>
  <c r="L46" i="27" s="1"/>
  <c r="K49" i="27"/>
  <c r="K53" i="27" s="1"/>
  <c r="K56" i="27" s="1"/>
  <c r="K68" i="27" s="1"/>
  <c r="M2" i="27" l="1"/>
  <c r="M46" i="27" s="1"/>
  <c r="L49" i="27"/>
  <c r="L53" i="27" s="1"/>
  <c r="L56" i="27" s="1"/>
  <c r="L68" i="27" s="1"/>
  <c r="N2" i="27" l="1"/>
  <c r="N46" i="27" s="1"/>
  <c r="N49" i="27" s="1"/>
  <c r="J6" i="3" s="1"/>
  <c r="J9" i="3" s="1"/>
  <c r="J16" i="3" s="1"/>
  <c r="J39" i="3" s="1"/>
  <c r="M49" i="27"/>
  <c r="M53" i="27" s="1"/>
  <c r="M56" i="27" s="1"/>
  <c r="M68" i="27" s="1"/>
  <c r="F9" i="3" l="1"/>
  <c r="F16" i="3" s="1"/>
  <c r="F39" i="3" s="1"/>
  <c r="N53" i="27"/>
  <c r="N56" i="27" s="1"/>
  <c r="N68" i="27" s="1"/>
  <c r="B1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Leibowitz</author>
  </authors>
  <commentList>
    <comment ref="B18" authorId="0" shapeId="0" xr:uid="{735CAC37-54F7-4AF3-9362-BA744BA57848}">
      <text>
        <r>
          <rPr>
            <b/>
            <sz val="9"/>
            <color indexed="81"/>
            <rFont val="Tahoma"/>
            <family val="2"/>
          </rPr>
          <t>Rick Leibowitz:</t>
        </r>
        <r>
          <rPr>
            <sz val="9"/>
            <color indexed="81"/>
            <rFont val="Tahoma"/>
            <family val="2"/>
          </rPr>
          <t xml:space="preserve">
formula to help keep balanced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Leibowitz</author>
  </authors>
  <commentList>
    <comment ref="C2" authorId="0" shapeId="0" xr:uid="{EDF8776A-AA30-4539-9EBD-F47709C5E743}">
      <text>
        <r>
          <rPr>
            <b/>
            <sz val="9"/>
            <color indexed="81"/>
            <rFont val="Tahoma"/>
            <family val="2"/>
          </rPr>
          <t>Rick Leibowitz:</t>
        </r>
        <r>
          <rPr>
            <sz val="9"/>
            <color indexed="81"/>
            <rFont val="Tahoma"/>
            <family val="2"/>
          </rPr>
          <t xml:space="preserve">
Initial cash entry comes from net proceeds below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Leibowitz</author>
  </authors>
  <commentList>
    <comment ref="F15" authorId="0" shapeId="0" xr:uid="{C8A8E3B1-9052-44AD-92D4-E03BB3B4AF75}">
      <text>
        <r>
          <rPr>
            <b/>
            <sz val="9"/>
            <color indexed="81"/>
            <rFont val="Tahoma"/>
            <family val="2"/>
          </rPr>
          <t>Rick Leibowitz:</t>
        </r>
        <r>
          <rPr>
            <sz val="9"/>
            <color indexed="81"/>
            <rFont val="Tahoma"/>
            <family val="2"/>
          </rPr>
          <t xml:space="preserve">
Enter interest rate and divide by 12 for monthly interest rate
</t>
        </r>
      </text>
    </comment>
    <comment ref="B16" authorId="0" shapeId="0" xr:uid="{B9ED2004-2F7D-4AF3-9421-75D81575B213}">
      <text>
        <r>
          <rPr>
            <b/>
            <sz val="9"/>
            <color indexed="81"/>
            <rFont val="Tahoma"/>
            <family val="2"/>
          </rPr>
          <t>Rick Leibowitz:</t>
        </r>
        <r>
          <rPr>
            <sz val="9"/>
            <color indexed="81"/>
            <rFont val="Tahoma"/>
            <family val="2"/>
          </rPr>
          <t xml:space="preserve">
enter loan period in months</t>
        </r>
      </text>
    </comment>
  </commentList>
</comments>
</file>

<file path=xl/sharedStrings.xml><?xml version="1.0" encoding="utf-8"?>
<sst xmlns="http://schemas.openxmlformats.org/spreadsheetml/2006/main" count="503" uniqueCount="247">
  <si>
    <t>Income</t>
  </si>
  <si>
    <t>% of revenue</t>
  </si>
  <si>
    <t xml:space="preserve"> </t>
  </si>
  <si>
    <t>Total Revenue</t>
  </si>
  <si>
    <t>Cost of Goods</t>
  </si>
  <si>
    <t>Total Cost of Goods</t>
  </si>
  <si>
    <t>Gross Profit / Margin</t>
  </si>
  <si>
    <t>Operating Expenses</t>
  </si>
  <si>
    <t>Occupancy</t>
  </si>
  <si>
    <t>Production</t>
  </si>
  <si>
    <t>Total Expenses</t>
  </si>
  <si>
    <t>Net Income</t>
  </si>
  <si>
    <t>EBITDA</t>
  </si>
  <si>
    <t>Current Assets</t>
  </si>
  <si>
    <t>Cash in Banks</t>
  </si>
  <si>
    <t>Accounts Receivable</t>
  </si>
  <si>
    <t>Inventory</t>
  </si>
  <si>
    <t>Fixed &amp; Other Assets</t>
  </si>
  <si>
    <t>Total Current Assets</t>
  </si>
  <si>
    <t xml:space="preserve">Other Assets </t>
  </si>
  <si>
    <t>Total Fixed &amp; Other Assets</t>
  </si>
  <si>
    <t>Total Assets</t>
  </si>
  <si>
    <t>Current Liabilities</t>
  </si>
  <si>
    <t>Accounts Payable</t>
  </si>
  <si>
    <t>Credit Cards</t>
  </si>
  <si>
    <t>Other Current Liabilities</t>
  </si>
  <si>
    <t>Total Current Liabilities</t>
  </si>
  <si>
    <t>Long Term Liabilities</t>
  </si>
  <si>
    <t>Long Term Liabilties</t>
  </si>
  <si>
    <t>Total Liabilities</t>
  </si>
  <si>
    <t>Total Long Term Liabilities</t>
  </si>
  <si>
    <t>Total Equity</t>
  </si>
  <si>
    <t>Investment Equity</t>
  </si>
  <si>
    <t>Total Equity &amp; Liabilities</t>
  </si>
  <si>
    <t>Check</t>
  </si>
  <si>
    <t>Balance Sheet</t>
  </si>
  <si>
    <t>Totals</t>
  </si>
  <si>
    <t>Net Profit from Operations</t>
  </si>
  <si>
    <t>Beginning Cash</t>
  </si>
  <si>
    <t xml:space="preserve">Gross Profit </t>
  </si>
  <si>
    <t>Ending Cash</t>
  </si>
  <si>
    <t>AR Change</t>
  </si>
  <si>
    <t>AP Change</t>
  </si>
  <si>
    <t>Inventory Change</t>
  </si>
  <si>
    <t>Other Asset Change</t>
  </si>
  <si>
    <t>Fixed Asset Change</t>
  </si>
  <si>
    <t>Credit Card Change</t>
  </si>
  <si>
    <t>Other Current Liability Change</t>
  </si>
  <si>
    <t>Long Term Liability Change</t>
  </si>
  <si>
    <t>Equity Change</t>
  </si>
  <si>
    <t>P&amp;L</t>
  </si>
  <si>
    <t>Total Liabillities</t>
  </si>
  <si>
    <t>Fixed Assets</t>
  </si>
  <si>
    <t>Net Profit - Owner Draws</t>
  </si>
  <si>
    <t>ProForma</t>
  </si>
  <si>
    <t>Principal Paid</t>
  </si>
  <si>
    <t>Principal</t>
  </si>
  <si>
    <t>Cumulative Interest</t>
  </si>
  <si>
    <t>Interest</t>
  </si>
  <si>
    <t>Payment
Amount</t>
  </si>
  <si>
    <t>Period</t>
  </si>
  <si>
    <t>Number of Periods</t>
  </si>
  <si>
    <t>Loan 4</t>
  </si>
  <si>
    <t>Interest Rate</t>
  </si>
  <si>
    <t>Payment Per Period</t>
  </si>
  <si>
    <t>Loan Amount</t>
  </si>
  <si>
    <t>Loan 3</t>
  </si>
  <si>
    <t>Loan 2</t>
  </si>
  <si>
    <t>Loan 1</t>
  </si>
  <si>
    <t>Cum Principal</t>
  </si>
  <si>
    <t>Cum Interest</t>
  </si>
  <si>
    <t>Cum Paym.</t>
  </si>
  <si>
    <t>Payment</t>
  </si>
  <si>
    <t>Total Payment 71</t>
  </si>
  <si>
    <t>Total Payment 70</t>
  </si>
  <si>
    <t>Total Payment 69</t>
  </si>
  <si>
    <t>Total Payment 68</t>
  </si>
  <si>
    <t>Total Payment 67</t>
  </si>
  <si>
    <t>Total Payment 66</t>
  </si>
  <si>
    <t>Total Payment 65</t>
  </si>
  <si>
    <t>Total Payment 64</t>
  </si>
  <si>
    <t>Total Payment 63</t>
  </si>
  <si>
    <t>Total Payment 62</t>
  </si>
  <si>
    <t>Total Payment 61</t>
  </si>
  <si>
    <t>Total Payment 60</t>
  </si>
  <si>
    <t>Total Payment 59</t>
  </si>
  <si>
    <t>Total Payment 58</t>
  </si>
  <si>
    <t>Total Payment 57</t>
  </si>
  <si>
    <t>Total Payment 56</t>
  </si>
  <si>
    <t>Total Payment 55</t>
  </si>
  <si>
    <t>Total Payment 54</t>
  </si>
  <si>
    <t>Total Payment 53</t>
  </si>
  <si>
    <t>Total Payment 52</t>
  </si>
  <si>
    <t>Total Payment 51</t>
  </si>
  <si>
    <t>Total Payment 50</t>
  </si>
  <si>
    <t>Total Payment 49</t>
  </si>
  <si>
    <t>Total Payment 48</t>
  </si>
  <si>
    <t>Total Payment 47</t>
  </si>
  <si>
    <t>Total Payment 46</t>
  </si>
  <si>
    <t>Total Payment 45</t>
  </si>
  <si>
    <t>Total Payment 44</t>
  </si>
  <si>
    <t>Total Payment 43</t>
  </si>
  <si>
    <t>Total Payment 42</t>
  </si>
  <si>
    <t>Total Payment 41</t>
  </si>
  <si>
    <t>Total Payment 40</t>
  </si>
  <si>
    <t>Total Payment 39</t>
  </si>
  <si>
    <t>Total Payment 38</t>
  </si>
  <si>
    <t>Total Payment 37</t>
  </si>
  <si>
    <t>Total Payment 36</t>
  </si>
  <si>
    <t>Total Payment 35</t>
  </si>
  <si>
    <t>Total Payment 34</t>
  </si>
  <si>
    <t>Total Payment 33</t>
  </si>
  <si>
    <t>Total Payment 32</t>
  </si>
  <si>
    <t>Total Payment 31</t>
  </si>
  <si>
    <t>Total Payment 30</t>
  </si>
  <si>
    <t>Total Payment 29</t>
  </si>
  <si>
    <t>Total Payment 28</t>
  </si>
  <si>
    <t>Total Payment 27</t>
  </si>
  <si>
    <t>Total Payment 26</t>
  </si>
  <si>
    <t>Total Payment 25</t>
  </si>
  <si>
    <t>Total Payment 24</t>
  </si>
  <si>
    <t>Total Payment 23</t>
  </si>
  <si>
    <t>Total Payment 22</t>
  </si>
  <si>
    <t>Total Payment 21</t>
  </si>
  <si>
    <t>Total Payment 20</t>
  </si>
  <si>
    <t>Total Payment 19</t>
  </si>
  <si>
    <t>Total Payment 18</t>
  </si>
  <si>
    <t>Total Payment 17</t>
  </si>
  <si>
    <t>Total Payment 16</t>
  </si>
  <si>
    <t>Total Payment 15</t>
  </si>
  <si>
    <t>Total Payment 14</t>
  </si>
  <si>
    <t>Total Payment 13</t>
  </si>
  <si>
    <t>Total Payment 12</t>
  </si>
  <si>
    <t>Total Payment 11</t>
  </si>
  <si>
    <t>Total Payment 10</t>
  </si>
  <si>
    <t>Total Payment 9</t>
  </si>
  <si>
    <t>Total Payment 8</t>
  </si>
  <si>
    <t>Total Payment 7</t>
  </si>
  <si>
    <t>Total Payment 6</t>
  </si>
  <si>
    <t>Total Payment 5</t>
  </si>
  <si>
    <t>Total Payment 4</t>
  </si>
  <si>
    <t>Total Payment 3</t>
  </si>
  <si>
    <t>Total Payment 2</t>
  </si>
  <si>
    <t>Total Payment 1</t>
  </si>
  <si>
    <t>Loan Data</t>
  </si>
  <si>
    <t>Total Loan Balances</t>
  </si>
  <si>
    <t>Other G&amp;A</t>
  </si>
  <si>
    <t>Net Profit/Retained Earnings</t>
  </si>
  <si>
    <t>Depreciation</t>
  </si>
  <si>
    <t xml:space="preserve">Interest  </t>
  </si>
  <si>
    <t>Labor</t>
  </si>
  <si>
    <t>Other Category 1</t>
  </si>
  <si>
    <t>Other Category 2</t>
  </si>
  <si>
    <t>Other Category 3</t>
  </si>
  <si>
    <t>Other Category 4</t>
  </si>
  <si>
    <t>Other Category 5</t>
  </si>
  <si>
    <t>Other Category 6</t>
  </si>
  <si>
    <t>Other Category 7</t>
  </si>
  <si>
    <t>Other Category 8</t>
  </si>
  <si>
    <t>Other Category 9</t>
  </si>
  <si>
    <t>Other Category 10</t>
  </si>
  <si>
    <t>Marketing &amp; Advertising</t>
  </si>
  <si>
    <t>YR1</t>
  </si>
  <si>
    <t>YR2</t>
  </si>
  <si>
    <t>YR3</t>
  </si>
  <si>
    <t>Cost of Goods Category 1</t>
  </si>
  <si>
    <t>Cost of Goods Category 2</t>
  </si>
  <si>
    <t>Cost of Goods Category 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</si>
  <si>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</si>
  <si>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</si>
  <si>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</si>
  <si>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</si>
  <si>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</si>
  <si>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</si>
  <si>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</si>
  <si>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</si>
  <si>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</si>
  <si>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</si>
  <si>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</si>
  <si>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</si>
  <si>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Starting Balance Sheet</t>
  </si>
  <si>
    <t>Does any business currently owe you money? (usually this would be zero for start ups)</t>
  </si>
  <si>
    <t>What do you need for existing inventory?</t>
  </si>
  <si>
    <t>How much money do you want to start out with in your Bank account on Day 1? (Consider 3 - 6 months of operating expenses as  baseline)</t>
  </si>
  <si>
    <t>What buildings/leasehold improvements/equipment do you need for your business? (provide detail)</t>
  </si>
  <si>
    <t>What non-reoccuring expenses do you expect at start up (i.e. patent work, initial marketing, insurance, rent, etc.)</t>
  </si>
  <si>
    <t>Do you owe any money for products/services purchased? (in most cases this would be zero)</t>
  </si>
  <si>
    <t>Did you start or plan on purchasing some things on credit card? (in most cases this would be zero)</t>
  </si>
  <si>
    <t>Do you have an pre-existing credit lines or other borrowed funds?</t>
  </si>
  <si>
    <t>How much do you need to borrow? (look at the total assets above - this should rarely be more than 90% of project)</t>
  </si>
  <si>
    <t>If B22 is red, a mistake was made</t>
  </si>
  <si>
    <t>Do you have any retained profit (usually zero for start up)</t>
  </si>
  <si>
    <t>Years to pay back</t>
  </si>
  <si>
    <t>Interest rate</t>
  </si>
  <si>
    <t>At Start</t>
  </si>
  <si>
    <t>End of YR 1</t>
  </si>
  <si>
    <t>End of YR 2</t>
  </si>
  <si>
    <t>End of YR 3</t>
  </si>
  <si>
    <t>Avg Unit Selling Price</t>
  </si>
  <si>
    <t>Salaries</t>
  </si>
  <si>
    <t>consider using a schedule builder</t>
  </si>
  <si>
    <t>12% would be a minimum - 40% on higher end</t>
  </si>
  <si>
    <t>Fringe</t>
  </si>
  <si>
    <t>Professional Development</t>
  </si>
  <si>
    <t xml:space="preserve">Other Perks </t>
  </si>
  <si>
    <t>Monthly</t>
  </si>
  <si>
    <t>General marketing</t>
  </si>
  <si>
    <t>Web subscriptions</t>
  </si>
  <si>
    <t>Events/shows</t>
  </si>
  <si>
    <t>Dues/subscriptions</t>
  </si>
  <si>
    <t>Insurances</t>
  </si>
  <si>
    <t>Production supplies</t>
  </si>
  <si>
    <t>Industry specific costs</t>
  </si>
  <si>
    <t>Rents</t>
  </si>
  <si>
    <t>Property Taxes</t>
  </si>
  <si>
    <t>Utilities</t>
  </si>
  <si>
    <t>Janitorial/landscaping/etc</t>
  </si>
  <si>
    <t>Tools/Equipment/Repairs</t>
  </si>
  <si>
    <t>Office Supplies</t>
  </si>
  <si>
    <t>Travel</t>
  </si>
  <si>
    <t>Other?</t>
  </si>
  <si>
    <t>Bank Charges</t>
  </si>
  <si>
    <t>Consider putting in a contingency expense</t>
  </si>
  <si>
    <t>YR 2 Increase</t>
  </si>
  <si>
    <t>YR 3 Increase</t>
  </si>
  <si>
    <t>Breakeven Analysis (Year 1)</t>
  </si>
  <si>
    <t>This chart visually depicts when your company will shift from monitoring your burn rate (losing money) to your payback (profitability).</t>
  </si>
  <si>
    <t>WARNING: If you do not anticipate achieving profitability in the first year of operations, your lines in the chart will not meet up and this analysis will be less useful.</t>
  </si>
  <si>
    <t>Average Selling Price (Per Unit)</t>
  </si>
  <si>
    <t>Revenue</t>
  </si>
  <si>
    <t>Operating Days Per Month</t>
  </si>
  <si>
    <t>Average Selling Price</t>
  </si>
  <si>
    <t>Average COGS</t>
  </si>
  <si>
    <t>Monthly Units Sold</t>
  </si>
  <si>
    <t>Fixed Monthly Costs</t>
  </si>
  <si>
    <t>Breakeven Point</t>
  </si>
  <si>
    <t>Price Increase</t>
  </si>
  <si>
    <t>Volume Increase</t>
  </si>
  <si>
    <t>Cost Increase</t>
  </si>
  <si>
    <t>Sales Item1</t>
  </si>
  <si>
    <t>Sales Item2</t>
  </si>
  <si>
    <t>Sales Item3</t>
  </si>
  <si>
    <t>YEAR 2</t>
  </si>
  <si>
    <t>YEAR 3</t>
  </si>
  <si>
    <t>Units Per Month to Breakeven</t>
  </si>
  <si>
    <t>Units Per Day to Breakeven</t>
  </si>
  <si>
    <t>Bagel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</si>
</sst>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_-&quot;$&quot;* #,##0.00_-;\-&quot;$&quot;* #,##0.00_-;_-&quot;$&quot;* &quot;-&quot;??_-;_-@_-"/>
    <numFmt numFmtId="167" formatCode="_(&quot;$&quot;* #,##0_);_(&quot;$&quot;* \(#,##0\);_(&quot;$&quot;* &quot;-&quot;??_);_(@_)"/>
    <numFmt numFmtId="168" formatCode="mmm\-yyyy"/>
    <numFmt numFmtId="169" formatCode="_(&quot;$&quot;* #,##0.0_);_(&quot;$&quot;* \(#,##0.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color indexed="55"/>
      <name val="Calibri"/>
      <family val="2"/>
    </font>
    <font>
      <b/>
      <sz val="10"/>
      <color indexed="55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55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22"/>
      <color theme="5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6F8AA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53"/>
      </bottom>
      <diagonal/>
    </border>
    <border>
      <left/>
      <right style="medium">
        <color indexed="60"/>
      </right>
      <top/>
      <bottom style="medium">
        <color indexed="60"/>
      </bottom>
      <diagonal/>
    </border>
    <border>
      <left/>
      <right/>
      <top/>
      <bottom style="medium">
        <color indexed="60"/>
      </bottom>
      <diagonal/>
    </border>
    <border>
      <left style="medium">
        <color indexed="60"/>
      </left>
      <right/>
      <top/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/>
      <diagonal/>
    </border>
    <border>
      <left/>
      <right/>
      <top style="medium">
        <color indexed="60"/>
      </top>
      <bottom/>
      <diagonal/>
    </border>
    <border>
      <left style="medium">
        <color indexed="60"/>
      </left>
      <right/>
      <top style="medium">
        <color indexed="6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12" fillId="0" borderId="0"/>
    <xf numFmtId="0" fontId="1" fillId="0" borderId="0"/>
    <xf numFmtId="0" fontId="15" fillId="0" borderId="0"/>
    <xf numFmtId="44" fontId="15" fillId="0" borderId="0" applyFont="0" applyFill="0" applyBorder="0" applyAlignment="0" applyProtection="0"/>
    <xf numFmtId="0" fontId="21" fillId="0" borderId="0"/>
  </cellStyleXfs>
  <cellXfs count="253">
    <xf numFmtId="0" fontId="0" fillId="0" borderId="0" xfId="0"/>
    <xf numFmtId="6" fontId="2" fillId="0" borderId="0" xfId="0" applyNumberFormat="1" applyFont="1" applyProtection="1">
      <protection locked="0"/>
    </xf>
    <xf numFmtId="6" fontId="3" fillId="0" borderId="0" xfId="0" applyNumberFormat="1" applyFont="1" applyProtection="1">
      <protection locked="0"/>
    </xf>
    <xf numFmtId="6" fontId="0" fillId="0" borderId="0" xfId="0" applyNumberFormat="1"/>
    <xf numFmtId="6" fontId="3" fillId="0" borderId="0" xfId="0" applyNumberFormat="1" applyFont="1" applyAlignment="1" applyProtection="1">
      <alignment horizontal="left"/>
      <protection locked="0"/>
    </xf>
    <xf numFmtId="6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1" fontId="6" fillId="0" borderId="0" xfId="0" applyNumberFormat="1" applyFont="1" applyAlignment="1" applyProtection="1">
      <alignment horizontal="center" wrapText="1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165" fontId="7" fillId="0" borderId="0" xfId="2" applyNumberFormat="1" applyFont="1"/>
    <xf numFmtId="6" fontId="4" fillId="2" borderId="0" xfId="1" applyNumberFormat="1" applyFont="1" applyFill="1"/>
    <xf numFmtId="9" fontId="7" fillId="2" borderId="0" xfId="2" applyFont="1" applyFill="1"/>
    <xf numFmtId="6" fontId="4" fillId="0" borderId="0" xfId="2" applyNumberFormat="1" applyFont="1"/>
    <xf numFmtId="6" fontId="2" fillId="0" borderId="0" xfId="1" applyNumberFormat="1" applyFont="1" applyProtection="1">
      <protection locked="0"/>
    </xf>
    <xf numFmtId="9" fontId="7" fillId="0" borderId="0" xfId="2" applyFont="1"/>
    <xf numFmtId="6" fontId="4" fillId="3" borderId="0" xfId="1" applyNumberFormat="1" applyFont="1" applyFill="1"/>
    <xf numFmtId="6" fontId="2" fillId="0" borderId="1" xfId="1" applyNumberFormat="1" applyFont="1" applyBorder="1" applyProtection="1">
      <protection locked="0"/>
    </xf>
    <xf numFmtId="9" fontId="7" fillId="0" borderId="1" xfId="2" applyFont="1" applyBorder="1"/>
    <xf numFmtId="6" fontId="4" fillId="0" borderId="0" xfId="1" applyNumberFormat="1" applyFont="1" applyProtection="1">
      <protection locked="0"/>
    </xf>
    <xf numFmtId="6" fontId="4" fillId="0" borderId="2" xfId="1" applyNumberFormat="1" applyFont="1" applyBorder="1"/>
    <xf numFmtId="9" fontId="7" fillId="0" borderId="2" xfId="2" applyFont="1" applyBorder="1"/>
    <xf numFmtId="9" fontId="4" fillId="0" borderId="0" xfId="2" applyFont="1"/>
    <xf numFmtId="0" fontId="9" fillId="0" borderId="0" xfId="0" applyFont="1"/>
    <xf numFmtId="44" fontId="2" fillId="0" borderId="0" xfId="1" applyFont="1" applyProtection="1">
      <protection locked="0"/>
    </xf>
    <xf numFmtId="1" fontId="6" fillId="4" borderId="0" xfId="0" applyNumberFormat="1" applyFont="1" applyFill="1" applyAlignment="1" applyProtection="1">
      <alignment horizontal="center" wrapText="1"/>
      <protection locked="0"/>
    </xf>
    <xf numFmtId="165" fontId="7" fillId="4" borderId="0" xfId="2" applyNumberFormat="1" applyFont="1" applyFill="1" applyAlignment="1">
      <alignment horizontal="center"/>
    </xf>
    <xf numFmtId="9" fontId="7" fillId="4" borderId="0" xfId="2" applyFont="1" applyFill="1"/>
    <xf numFmtId="9" fontId="7" fillId="4" borderId="0" xfId="2" applyFont="1" applyFill="1" applyBorder="1"/>
    <xf numFmtId="0" fontId="0" fillId="4" borderId="0" xfId="0" applyFill="1"/>
    <xf numFmtId="9" fontId="0" fillId="4" borderId="0" xfId="0" applyNumberFormat="1" applyFill="1"/>
    <xf numFmtId="165" fontId="7" fillId="4" borderId="0" xfId="2" applyNumberFormat="1" applyFont="1" applyFill="1"/>
    <xf numFmtId="165" fontId="7" fillId="4" borderId="0" xfId="2" applyNumberFormat="1" applyFont="1" applyFill="1" applyBorder="1" applyAlignment="1">
      <alignment horizontal="center"/>
    </xf>
    <xf numFmtId="9" fontId="4" fillId="4" borderId="0" xfId="2" applyFont="1" applyFill="1" applyBorder="1"/>
    <xf numFmtId="6" fontId="2" fillId="0" borderId="2" xfId="1" applyNumberFormat="1" applyFont="1" applyBorder="1" applyProtection="1">
      <protection locked="0"/>
    </xf>
    <xf numFmtId="6" fontId="3" fillId="2" borderId="3" xfId="1" applyNumberFormat="1" applyFont="1" applyFill="1" applyBorder="1"/>
    <xf numFmtId="6" fontId="3" fillId="0" borderId="0" xfId="2" applyNumberFormat="1" applyFont="1"/>
    <xf numFmtId="6" fontId="4" fillId="0" borderId="0" xfId="1" applyNumberFormat="1" applyFont="1" applyFill="1"/>
    <xf numFmtId="6" fontId="4" fillId="0" borderId="0" xfId="2" applyNumberFormat="1" applyFont="1" applyFill="1"/>
    <xf numFmtId="6" fontId="4" fillId="0" borderId="0" xfId="1" applyNumberFormat="1" applyFont="1" applyFill="1" applyBorder="1"/>
    <xf numFmtId="6" fontId="4" fillId="0" borderId="0" xfId="2" applyNumberFormat="1" applyFont="1" applyFill="1" applyBorder="1"/>
    <xf numFmtId="6" fontId="4" fillId="0" borderId="0" xfId="1" applyNumberFormat="1" applyFont="1" applyFill="1" applyProtection="1">
      <protection locked="0"/>
    </xf>
    <xf numFmtId="0" fontId="9" fillId="4" borderId="0" xfId="0" applyFont="1" applyFill="1"/>
    <xf numFmtId="0" fontId="10" fillId="0" borderId="0" xfId="0" applyFont="1"/>
    <xf numFmtId="1" fontId="2" fillId="0" borderId="2" xfId="0" applyNumberFormat="1" applyFont="1" applyBorder="1" applyProtection="1">
      <protection locked="0"/>
    </xf>
    <xf numFmtId="0" fontId="10" fillId="0" borderId="2" xfId="0" applyFont="1" applyBorder="1"/>
    <xf numFmtId="6" fontId="4" fillId="0" borderId="3" xfId="0" applyNumberFormat="1" applyFont="1" applyBorder="1" applyProtection="1">
      <protection locked="0"/>
    </xf>
    <xf numFmtId="0" fontId="11" fillId="0" borderId="3" xfId="0" applyFont="1" applyBorder="1"/>
    <xf numFmtId="1" fontId="4" fillId="0" borderId="2" xfId="0" applyNumberFormat="1" applyFont="1" applyBorder="1" applyProtection="1">
      <protection locked="0"/>
    </xf>
    <xf numFmtId="6" fontId="2" fillId="0" borderId="2" xfId="0" applyNumberFormat="1" applyFont="1" applyBorder="1" applyProtection="1">
      <protection locked="0"/>
    </xf>
    <xf numFmtId="6" fontId="2" fillId="0" borderId="3" xfId="0" applyNumberFormat="1" applyFont="1" applyBorder="1" applyProtection="1">
      <protection locked="0"/>
    </xf>
    <xf numFmtId="1" fontId="4" fillId="0" borderId="3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67" fontId="10" fillId="0" borderId="0" xfId="1" applyNumberFormat="1" applyFont="1" applyFill="1" applyBorder="1"/>
    <xf numFmtId="167" fontId="11" fillId="0" borderId="3" xfId="1" applyNumberFormat="1" applyFont="1" applyFill="1" applyBorder="1"/>
    <xf numFmtId="168" fontId="4" fillId="0" borderId="0" xfId="0" applyNumberFormat="1" applyFont="1" applyAlignment="1">
      <alignment horizontal="center"/>
    </xf>
    <xf numFmtId="167" fontId="10" fillId="0" borderId="0" xfId="1" applyNumberFormat="1" applyFont="1" applyFill="1"/>
    <xf numFmtId="167" fontId="10" fillId="0" borderId="0" xfId="0" applyNumberFormat="1" applyFont="1"/>
    <xf numFmtId="1" fontId="2" fillId="0" borderId="1" xfId="0" applyNumberFormat="1" applyFont="1" applyBorder="1" applyProtection="1">
      <protection locked="0"/>
    </xf>
    <xf numFmtId="1" fontId="4" fillId="0" borderId="4" xfId="0" applyNumberFormat="1" applyFont="1" applyBorder="1" applyProtection="1">
      <protection locked="0"/>
    </xf>
    <xf numFmtId="6" fontId="2" fillId="0" borderId="1" xfId="0" applyNumberFormat="1" applyFont="1" applyBorder="1" applyProtection="1">
      <protection locked="0"/>
    </xf>
    <xf numFmtId="6" fontId="4" fillId="0" borderId="4" xfId="0" applyNumberFormat="1" applyFont="1" applyBorder="1" applyProtection="1">
      <protection locked="0"/>
    </xf>
    <xf numFmtId="6" fontId="2" fillId="0" borderId="4" xfId="0" applyNumberFormat="1" applyFont="1" applyBorder="1" applyProtection="1">
      <protection locked="0"/>
    </xf>
    <xf numFmtId="0" fontId="10" fillId="0" borderId="1" xfId="0" applyFont="1" applyBorder="1"/>
    <xf numFmtId="0" fontId="11" fillId="0" borderId="4" xfId="0" applyFont="1" applyBorder="1"/>
    <xf numFmtId="6" fontId="4" fillId="5" borderId="4" xfId="0" applyNumberFormat="1" applyFont="1" applyFill="1" applyBorder="1" applyProtection="1">
      <protection locked="0"/>
    </xf>
    <xf numFmtId="0" fontId="11" fillId="5" borderId="4" xfId="0" applyFont="1" applyFill="1" applyBorder="1"/>
    <xf numFmtId="44" fontId="10" fillId="0" borderId="0" xfId="0" applyNumberFormat="1" applyFont="1"/>
    <xf numFmtId="1" fontId="4" fillId="0" borderId="0" xfId="0" applyNumberFormat="1" applyFont="1" applyAlignment="1" applyProtection="1">
      <alignment horizontal="center" wrapText="1"/>
      <protection locked="0"/>
    </xf>
    <xf numFmtId="164" fontId="0" fillId="0" borderId="0" xfId="0" applyNumberFormat="1"/>
    <xf numFmtId="14" fontId="3" fillId="0" borderId="0" xfId="0" applyNumberFormat="1" applyFont="1" applyAlignment="1" applyProtection="1">
      <alignment horizontal="center" wrapText="1"/>
      <protection locked="0"/>
    </xf>
    <xf numFmtId="1" fontId="14" fillId="4" borderId="0" xfId="0" applyNumberFormat="1" applyFont="1" applyFill="1" applyAlignment="1" applyProtection="1">
      <alignment horizontal="center" wrapText="1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7" fontId="11" fillId="0" borderId="0" xfId="1" applyNumberFormat="1" applyFont="1" applyFill="1" applyBorder="1"/>
    <xf numFmtId="168" fontId="4" fillId="0" borderId="2" xfId="0" applyNumberFormat="1" applyFont="1" applyBorder="1" applyAlignment="1">
      <alignment horizontal="center"/>
    </xf>
    <xf numFmtId="167" fontId="4" fillId="0" borderId="3" xfId="1" applyNumberFormat="1" applyFont="1" applyFill="1" applyBorder="1" applyAlignment="1">
      <alignment horizontal="center"/>
    </xf>
    <xf numFmtId="168" fontId="4" fillId="0" borderId="3" xfId="0" applyNumberFormat="1" applyFont="1" applyBorder="1" applyAlignment="1">
      <alignment horizontal="center"/>
    </xf>
    <xf numFmtId="167" fontId="10" fillId="0" borderId="2" xfId="1" applyNumberFormat="1" applyFont="1" applyFill="1" applyBorder="1"/>
    <xf numFmtId="167" fontId="10" fillId="0" borderId="3" xfId="1" applyNumberFormat="1" applyFont="1" applyFill="1" applyBorder="1"/>
    <xf numFmtId="167" fontId="11" fillId="0" borderId="0" xfId="0" applyNumberFormat="1" applyFont="1"/>
    <xf numFmtId="44" fontId="11" fillId="0" borderId="0" xfId="0" applyNumberFormat="1" applyFont="1"/>
    <xf numFmtId="167" fontId="10" fillId="0" borderId="1" xfId="0" applyNumberFormat="1" applyFont="1" applyBorder="1"/>
    <xf numFmtId="167" fontId="11" fillId="0" borderId="4" xfId="0" applyNumberFormat="1" applyFont="1" applyBorder="1"/>
    <xf numFmtId="167" fontId="10" fillId="0" borderId="4" xfId="0" applyNumberFormat="1" applyFont="1" applyBorder="1"/>
    <xf numFmtId="169" fontId="13" fillId="0" borderId="0" xfId="1" applyNumberFormat="1" applyFont="1"/>
    <xf numFmtId="6" fontId="0" fillId="0" borderId="0" xfId="0" applyNumberFormat="1" applyAlignment="1">
      <alignment horizontal="center"/>
    </xf>
    <xf numFmtId="9" fontId="0" fillId="4" borderId="0" xfId="0" applyNumberFormat="1" applyFill="1" applyAlignment="1">
      <alignment horizontal="center"/>
    </xf>
    <xf numFmtId="1" fontId="9" fillId="0" borderId="0" xfId="0" applyNumberFormat="1" applyFont="1"/>
    <xf numFmtId="167" fontId="0" fillId="0" borderId="0" xfId="0" applyNumberFormat="1"/>
    <xf numFmtId="44" fontId="0" fillId="0" borderId="0" xfId="0" applyNumberFormat="1"/>
    <xf numFmtId="167" fontId="9" fillId="0" borderId="0" xfId="0" applyNumberFormat="1" applyFont="1"/>
    <xf numFmtId="0" fontId="11" fillId="0" borderId="0" xfId="0" applyFont="1"/>
    <xf numFmtId="6" fontId="3" fillId="6" borderId="0" xfId="0" applyNumberFormat="1" applyFont="1" applyFill="1" applyProtection="1">
      <protection locked="0"/>
    </xf>
    <xf numFmtId="0" fontId="15" fillId="0" borderId="0" xfId="7"/>
    <xf numFmtId="44" fontId="0" fillId="0" borderId="0" xfId="8" applyFont="1"/>
    <xf numFmtId="44" fontId="16" fillId="0" borderId="0" xfId="8" applyFont="1"/>
    <xf numFmtId="44" fontId="17" fillId="7" borderId="5" xfId="8" applyFont="1" applyFill="1" applyBorder="1" applyAlignment="1" applyProtection="1">
      <alignment horizontal="right" wrapText="1"/>
    </xf>
    <xf numFmtId="44" fontId="17" fillId="7" borderId="5" xfId="8" applyFont="1" applyFill="1" applyBorder="1" applyAlignment="1" applyProtection="1">
      <alignment horizontal="right"/>
    </xf>
    <xf numFmtId="0" fontId="17" fillId="7" borderId="5" xfId="7" applyFont="1" applyFill="1" applyBorder="1" applyAlignment="1">
      <alignment horizontal="center" wrapText="1"/>
    </xf>
    <xf numFmtId="44" fontId="15" fillId="0" borderId="0" xfId="7" applyNumberFormat="1"/>
    <xf numFmtId="8" fontId="16" fillId="7" borderId="6" xfId="7" applyNumberFormat="1" applyFont="1" applyFill="1" applyBorder="1"/>
    <xf numFmtId="44" fontId="16" fillId="7" borderId="7" xfId="7" applyNumberFormat="1" applyFont="1" applyFill="1" applyBorder="1"/>
    <xf numFmtId="0" fontId="16" fillId="7" borderId="7" xfId="7" applyFont="1" applyFill="1" applyBorder="1" applyAlignment="1">
      <alignment wrapText="1"/>
    </xf>
    <xf numFmtId="0" fontId="16" fillId="7" borderId="7" xfId="7" applyFont="1" applyFill="1" applyBorder="1"/>
    <xf numFmtId="0" fontId="16" fillId="7" borderId="8" xfId="7" applyFont="1" applyFill="1" applyBorder="1"/>
    <xf numFmtId="0" fontId="18" fillId="0" borderId="0" xfId="7" applyFont="1"/>
    <xf numFmtId="10" fontId="16" fillId="7" borderId="9" xfId="7" applyNumberFormat="1" applyFont="1" applyFill="1" applyBorder="1"/>
    <xf numFmtId="0" fontId="16" fillId="7" borderId="10" xfId="7" applyFont="1" applyFill="1" applyBorder="1"/>
    <xf numFmtId="8" fontId="16" fillId="7" borderId="10" xfId="7" applyNumberFormat="1" applyFont="1" applyFill="1" applyBorder="1"/>
    <xf numFmtId="0" fontId="16" fillId="7" borderId="10" xfId="7" applyFont="1" applyFill="1" applyBorder="1" applyAlignment="1">
      <alignment wrapText="1"/>
    </xf>
    <xf numFmtId="44" fontId="16" fillId="7" borderId="10" xfId="7" applyNumberFormat="1" applyFont="1" applyFill="1" applyBorder="1"/>
    <xf numFmtId="0" fontId="16" fillId="7" borderId="11" xfId="7" applyFont="1" applyFill="1" applyBorder="1"/>
    <xf numFmtId="6" fontId="16" fillId="7" borderId="10" xfId="7" applyNumberFormat="1" applyFont="1" applyFill="1" applyBorder="1"/>
    <xf numFmtId="8" fontId="15" fillId="0" borderId="0" xfId="7" applyNumberFormat="1"/>
    <xf numFmtId="44" fontId="16" fillId="0" borderId="0" xfId="7" applyNumberFormat="1" applyFont="1"/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center" wrapText="1"/>
    </xf>
    <xf numFmtId="165" fontId="7" fillId="2" borderId="0" xfId="2" applyNumberFormat="1" applyFont="1" applyFill="1"/>
    <xf numFmtId="1" fontId="4" fillId="9" borderId="0" xfId="0" applyNumberFormat="1" applyFont="1" applyFill="1" applyAlignment="1" applyProtection="1">
      <alignment horizontal="center" wrapText="1"/>
      <protection locked="0"/>
    </xf>
    <xf numFmtId="1" fontId="6" fillId="9" borderId="0" xfId="0" applyNumberFormat="1" applyFont="1" applyFill="1" applyAlignment="1" applyProtection="1">
      <alignment horizontal="center" wrapText="1"/>
      <protection locked="0"/>
    </xf>
    <xf numFmtId="164" fontId="2" fillId="9" borderId="0" xfId="0" applyNumberFormat="1" applyFont="1" applyFill="1" applyProtection="1">
      <protection locked="0"/>
    </xf>
    <xf numFmtId="165" fontId="7" fillId="9" borderId="0" xfId="2" applyNumberFormat="1" applyFont="1" applyFill="1"/>
    <xf numFmtId="6" fontId="2" fillId="9" borderId="0" xfId="1" applyNumberFormat="1" applyFont="1" applyFill="1" applyProtection="1">
      <protection locked="0"/>
    </xf>
    <xf numFmtId="0" fontId="0" fillId="9" borderId="0" xfId="0" applyFill="1"/>
    <xf numFmtId="6" fontId="4" fillId="9" borderId="0" xfId="1" applyNumberFormat="1" applyFont="1" applyFill="1"/>
    <xf numFmtId="9" fontId="7" fillId="9" borderId="0" xfId="2" applyFont="1" applyFill="1"/>
    <xf numFmtId="165" fontId="7" fillId="9" borderId="0" xfId="2" applyNumberFormat="1" applyFont="1" applyFill="1" applyAlignment="1">
      <alignment horizontal="center"/>
    </xf>
    <xf numFmtId="6" fontId="2" fillId="9" borderId="1" xfId="1" applyNumberFormat="1" applyFont="1" applyFill="1" applyBorder="1" applyProtection="1">
      <protection locked="0"/>
    </xf>
    <xf numFmtId="9" fontId="7" fillId="9" borderId="1" xfId="2" applyFont="1" applyFill="1" applyBorder="1"/>
    <xf numFmtId="9" fontId="7" fillId="9" borderId="0" xfId="2" applyFont="1" applyFill="1" applyBorder="1"/>
    <xf numFmtId="6" fontId="4" fillId="9" borderId="2" xfId="1" applyNumberFormat="1" applyFont="1" applyFill="1" applyBorder="1"/>
    <xf numFmtId="9" fontId="7" fillId="9" borderId="2" xfId="2" applyFont="1" applyFill="1" applyBorder="1"/>
    <xf numFmtId="6" fontId="4" fillId="9" borderId="0" xfId="1" applyNumberFormat="1" applyFont="1" applyFill="1" applyProtection="1">
      <protection locked="0"/>
    </xf>
    <xf numFmtId="9" fontId="4" fillId="9" borderId="0" xfId="2" applyFont="1" applyFill="1"/>
    <xf numFmtId="0" fontId="22" fillId="0" borderId="0" xfId="0" applyFont="1"/>
    <xf numFmtId="0" fontId="23" fillId="0" borderId="0" xfId="0" applyFont="1"/>
    <xf numFmtId="0" fontId="10" fillId="10" borderId="0" xfId="0" applyFont="1" applyFill="1"/>
    <xf numFmtId="167" fontId="10" fillId="10" borderId="0" xfId="0" applyNumberFormat="1" applyFont="1" applyFill="1"/>
    <xf numFmtId="44" fontId="0" fillId="0" borderId="0" xfId="1" applyFont="1"/>
    <xf numFmtId="0" fontId="23" fillId="10" borderId="0" xfId="0" applyFont="1" applyFill="1"/>
    <xf numFmtId="44" fontId="22" fillId="10" borderId="0" xfId="1" applyFont="1" applyFill="1"/>
    <xf numFmtId="1" fontId="25" fillId="0" borderId="0" xfId="0" applyNumberFormat="1" applyFont="1" applyProtection="1">
      <protection locked="0"/>
    </xf>
    <xf numFmtId="44" fontId="22" fillId="0" borderId="0" xfId="1" applyFont="1"/>
    <xf numFmtId="44" fontId="22" fillId="11" borderId="13" xfId="1" applyFont="1" applyFill="1" applyBorder="1"/>
    <xf numFmtId="1" fontId="25" fillId="0" borderId="1" xfId="0" applyNumberFormat="1" applyFont="1" applyBorder="1" applyProtection="1">
      <protection locked="0"/>
    </xf>
    <xf numFmtId="44" fontId="22" fillId="0" borderId="1" xfId="1" applyFont="1" applyBorder="1"/>
    <xf numFmtId="1" fontId="5" fillId="0" borderId="4" xfId="0" applyNumberFormat="1" applyFont="1" applyBorder="1" applyProtection="1">
      <protection locked="0"/>
    </xf>
    <xf numFmtId="44" fontId="22" fillId="0" borderId="4" xfId="1" applyFont="1" applyBorder="1"/>
    <xf numFmtId="6" fontId="25" fillId="0" borderId="0" xfId="0" applyNumberFormat="1" applyFont="1" applyProtection="1">
      <protection locked="0"/>
    </xf>
    <xf numFmtId="6" fontId="25" fillId="0" borderId="2" xfId="0" applyNumberFormat="1" applyFont="1" applyBorder="1" applyProtection="1">
      <protection locked="0"/>
    </xf>
    <xf numFmtId="44" fontId="22" fillId="0" borderId="2" xfId="1" applyFont="1" applyBorder="1"/>
    <xf numFmtId="6" fontId="25" fillId="0" borderId="1" xfId="0" applyNumberFormat="1" applyFont="1" applyBorder="1" applyProtection="1">
      <protection locked="0"/>
    </xf>
    <xf numFmtId="6" fontId="5" fillId="0" borderId="4" xfId="0" applyNumberFormat="1" applyFont="1" applyBorder="1" applyProtection="1">
      <protection locked="0"/>
    </xf>
    <xf numFmtId="6" fontId="25" fillId="0" borderId="4" xfId="0" applyNumberFormat="1" applyFont="1" applyBorder="1" applyProtection="1">
      <protection locked="0"/>
    </xf>
    <xf numFmtId="44" fontId="22" fillId="0" borderId="0" xfId="1" applyFont="1" applyBorder="1"/>
    <xf numFmtId="0" fontId="26" fillId="0" borderId="1" xfId="0" applyFont="1" applyBorder="1"/>
    <xf numFmtId="0" fontId="27" fillId="0" borderId="12" xfId="0" applyFont="1" applyBorder="1"/>
    <xf numFmtId="0" fontId="27" fillId="10" borderId="3" xfId="0" applyFont="1" applyFill="1" applyBorder="1"/>
    <xf numFmtId="44" fontId="23" fillId="10" borderId="3" xfId="1" applyFont="1" applyFill="1" applyBorder="1"/>
    <xf numFmtId="6" fontId="5" fillId="10" borderId="3" xfId="0" applyNumberFormat="1" applyFont="1" applyFill="1" applyBorder="1" applyProtection="1">
      <protection locked="0"/>
    </xf>
    <xf numFmtId="44" fontId="23" fillId="0" borderId="0" xfId="1" applyFont="1"/>
    <xf numFmtId="0" fontId="23" fillId="0" borderId="0" xfId="0" applyFont="1" applyAlignment="1">
      <alignment horizontal="right"/>
    </xf>
    <xf numFmtId="44" fontId="23" fillId="0" borderId="4" xfId="1" applyFont="1" applyBorder="1"/>
    <xf numFmtId="44" fontId="23" fillId="0" borderId="1" xfId="1" applyFont="1" applyBorder="1"/>
    <xf numFmtId="44" fontId="23" fillId="0" borderId="12" xfId="1" applyFont="1" applyBorder="1"/>
    <xf numFmtId="0" fontId="10" fillId="10" borderId="2" xfId="0" applyFont="1" applyFill="1" applyBorder="1"/>
    <xf numFmtId="167" fontId="10" fillId="10" borderId="2" xfId="0" applyNumberFormat="1" applyFont="1" applyFill="1" applyBorder="1"/>
    <xf numFmtId="0" fontId="23" fillId="11" borderId="14" xfId="0" applyFont="1" applyFill="1" applyBorder="1" applyAlignment="1">
      <alignment horizontal="center"/>
    </xf>
    <xf numFmtId="165" fontId="23" fillId="11" borderId="14" xfId="0" applyNumberFormat="1" applyFont="1" applyFill="1" applyBorder="1" applyAlignment="1">
      <alignment horizontal="center"/>
    </xf>
    <xf numFmtId="44" fontId="23" fillId="11" borderId="13" xfId="1" applyFont="1" applyFill="1" applyBorder="1"/>
    <xf numFmtId="0" fontId="26" fillId="0" borderId="16" xfId="0" applyFont="1" applyBorder="1"/>
    <xf numFmtId="0" fontId="26" fillId="0" borderId="18" xfId="0" applyFont="1" applyBorder="1"/>
    <xf numFmtId="0" fontId="23" fillId="0" borderId="13" xfId="0" applyFont="1" applyBorder="1" applyAlignment="1">
      <alignment horizontal="center" wrapText="1"/>
    </xf>
    <xf numFmtId="0" fontId="26" fillId="0" borderId="0" xfId="0" applyFont="1"/>
    <xf numFmtId="0" fontId="27" fillId="10" borderId="0" xfId="0" applyFont="1" applyFill="1"/>
    <xf numFmtId="44" fontId="23" fillId="10" borderId="0" xfId="1" applyFont="1" applyFill="1"/>
    <xf numFmtId="0" fontId="27" fillId="0" borderId="0" xfId="0" applyFont="1"/>
    <xf numFmtId="44" fontId="23" fillId="11" borderId="0" xfId="1" applyFont="1" applyFill="1"/>
    <xf numFmtId="0" fontId="27" fillId="8" borderId="0" xfId="0" applyFont="1" applyFill="1"/>
    <xf numFmtId="44" fontId="23" fillId="8" borderId="0" xfId="1" applyFont="1" applyFill="1"/>
    <xf numFmtId="0" fontId="27" fillId="12" borderId="0" xfId="0" applyFont="1" applyFill="1"/>
    <xf numFmtId="44" fontId="23" fillId="12" borderId="0" xfId="1" applyFont="1" applyFill="1"/>
    <xf numFmtId="0" fontId="27" fillId="14" borderId="0" xfId="0" applyFont="1" applyFill="1"/>
    <xf numFmtId="44" fontId="23" fillId="14" borderId="0" xfId="1" applyFont="1" applyFill="1"/>
    <xf numFmtId="0" fontId="27" fillId="13" borderId="0" xfId="0" applyFont="1" applyFill="1"/>
    <xf numFmtId="44" fontId="23" fillId="13" borderId="0" xfId="1" applyFont="1" applyFill="1"/>
    <xf numFmtId="44" fontId="22" fillId="11" borderId="0" xfId="1" applyFont="1" applyFill="1"/>
    <xf numFmtId="9" fontId="22" fillId="11" borderId="13" xfId="0" applyNumberFormat="1" applyFont="1" applyFill="1" applyBorder="1" applyAlignment="1">
      <alignment horizontal="center"/>
    </xf>
    <xf numFmtId="167" fontId="11" fillId="0" borderId="0" xfId="1" applyNumberFormat="1" applyFont="1" applyFill="1"/>
    <xf numFmtId="167" fontId="11" fillId="0" borderId="2" xfId="1" applyNumberFormat="1" applyFont="1" applyFill="1" applyBorder="1"/>
    <xf numFmtId="0" fontId="9" fillId="0" borderId="19" xfId="0" applyFont="1" applyBorder="1" applyAlignment="1">
      <alignment horizontal="center"/>
    </xf>
    <xf numFmtId="0" fontId="28" fillId="0" borderId="0" xfId="0" applyFont="1"/>
    <xf numFmtId="0" fontId="0" fillId="0" borderId="0" xfId="0" applyAlignment="1">
      <alignment wrapText="1"/>
    </xf>
    <xf numFmtId="0" fontId="29" fillId="0" borderId="0" xfId="0" applyFont="1"/>
    <xf numFmtId="0" fontId="0" fillId="0" borderId="0" xfId="0" applyAlignment="1">
      <alignment horizontal="right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6" fontId="32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6" fontId="33" fillId="0" borderId="0" xfId="0" applyNumberFormat="1" applyFont="1" applyAlignment="1">
      <alignment horizontal="center"/>
    </xf>
    <xf numFmtId="44" fontId="22" fillId="11" borderId="17" xfId="1" applyFont="1" applyFill="1" applyBorder="1"/>
    <xf numFmtId="0" fontId="22" fillId="15" borderId="0" xfId="0" applyFont="1" applyFill="1"/>
    <xf numFmtId="0" fontId="23" fillId="15" borderId="15" xfId="0" applyFont="1" applyFill="1" applyBorder="1" applyAlignment="1">
      <alignment horizontal="center" wrapText="1"/>
    </xf>
    <xf numFmtId="0" fontId="22" fillId="16" borderId="0" xfId="0" applyFont="1" applyFill="1"/>
    <xf numFmtId="0" fontId="23" fillId="16" borderId="15" xfId="0" applyFont="1" applyFill="1" applyBorder="1" applyAlignment="1">
      <alignment horizontal="center" wrapText="1"/>
    </xf>
    <xf numFmtId="0" fontId="22" fillId="12" borderId="0" xfId="0" applyFont="1" applyFill="1"/>
    <xf numFmtId="0" fontId="23" fillId="12" borderId="15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11" borderId="20" xfId="0" applyFont="1" applyFill="1" applyBorder="1" applyAlignment="1">
      <alignment horizontal="center"/>
    </xf>
    <xf numFmtId="0" fontId="9" fillId="15" borderId="0" xfId="0" applyFont="1" applyFill="1" applyAlignment="1">
      <alignment horizontal="left"/>
    </xf>
    <xf numFmtId="0" fontId="9" fillId="15" borderId="0" xfId="0" applyFont="1" applyFill="1" applyAlignment="1">
      <alignment horizontal="center"/>
    </xf>
    <xf numFmtId="0" fontId="9" fillId="16" borderId="0" xfId="0" applyFont="1" applyFill="1" applyAlignment="1">
      <alignment horizontal="left"/>
    </xf>
    <xf numFmtId="0" fontId="9" fillId="16" borderId="0" xfId="0" applyFont="1" applyFill="1" applyAlignment="1">
      <alignment horizontal="center"/>
    </xf>
    <xf numFmtId="0" fontId="9" fillId="12" borderId="0" xfId="0" applyFont="1" applyFill="1" applyAlignment="1">
      <alignment horizontal="left"/>
    </xf>
    <xf numFmtId="0" fontId="9" fillId="12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6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9" fillId="11" borderId="0" xfId="1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9" fillId="0" borderId="20" xfId="0" applyFont="1" applyBorder="1" applyAlignment="1">
      <alignment horizontal="center"/>
    </xf>
    <xf numFmtId="44" fontId="22" fillId="0" borderId="17" xfId="1" applyFont="1" applyFill="1" applyBorder="1"/>
    <xf numFmtId="44" fontId="22" fillId="0" borderId="13" xfId="1" applyFont="1" applyFill="1" applyBorder="1"/>
    <xf numFmtId="0" fontId="9" fillId="0" borderId="0" xfId="0" applyFont="1" applyAlignment="1">
      <alignment horizontal="center" wrapText="1"/>
    </xf>
    <xf numFmtId="0" fontId="26" fillId="0" borderId="0" xfId="0" applyFont="1" applyBorder="1"/>
    <xf numFmtId="44" fontId="22" fillId="0" borderId="0" xfId="1" applyFont="1" applyFill="1" applyBorder="1"/>
    <xf numFmtId="0" fontId="9" fillId="0" borderId="0" xfId="0" applyFont="1" applyBorder="1" applyAlignment="1">
      <alignment horizontal="center"/>
    </xf>
    <xf numFmtId="9" fontId="9" fillId="11" borderId="13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9" fontId="9" fillId="11" borderId="21" xfId="0" applyNumberFormat="1" applyFont="1" applyFill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0" fillId="0" borderId="0" xfId="0" applyFill="1"/>
    <xf numFmtId="0" fontId="27" fillId="0" borderId="3" xfId="0" applyFont="1" applyFill="1" applyBorder="1"/>
    <xf numFmtId="0" fontId="0" fillId="0" borderId="3" xfId="0" applyBorder="1"/>
    <xf numFmtId="0" fontId="9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17" borderId="0" xfId="0" applyFill="1"/>
    <xf numFmtId="0" fontId="9" fillId="17" borderId="0" xfId="0" applyFont="1" applyFill="1" applyAlignment="1">
      <alignment horizontal="center"/>
    </xf>
    <xf numFmtId="0" fontId="26" fillId="17" borderId="2" xfId="0" applyFont="1" applyFill="1" applyBorder="1"/>
    <xf numFmtId="44" fontId="22" fillId="17" borderId="2" xfId="1" applyFont="1" applyFill="1" applyBorder="1"/>
    <xf numFmtId="0" fontId="0" fillId="17" borderId="2" xfId="0" applyFill="1" applyBorder="1"/>
    <xf numFmtId="0" fontId="9" fillId="17" borderId="2" xfId="0" applyFont="1" applyFill="1" applyBorder="1" applyAlignment="1">
      <alignment horizontal="center"/>
    </xf>
    <xf numFmtId="0" fontId="5" fillId="0" borderId="0" xfId="0" applyNumberFormat="1" applyFont="1" applyProtection="1">
      <protection locked="0"/>
    </xf>
    <xf numFmtId="0" fontId="23" fillId="0" borderId="0" xfId="0" applyNumberFormat="1" applyFont="1"/>
  </cellXfs>
  <cellStyles count="10">
    <cellStyle name="Currency" xfId="1" builtinId="4"/>
    <cellStyle name="Currency 2" xfId="8" xr:uid="{27BB7F77-5646-4C68-8745-9334E9B97A83}"/>
    <cellStyle name="Currency 5 2" xfId="4" xr:uid="{8D8311F8-DC45-4415-804F-D475D7A8AD9D}"/>
    <cellStyle name="Normal" xfId="0" builtinId="0"/>
    <cellStyle name="Normal 2" xfId="5" xr:uid="{BA0A8819-BAA1-4D73-A624-E1CA6CDC8CBC}"/>
    <cellStyle name="Normal 3" xfId="6" xr:uid="{93A205AE-81EE-A44D-B680-8501381D7331}"/>
    <cellStyle name="Normal 4" xfId="7" xr:uid="{6F43370F-5BCA-4863-93BA-703FFA3C868F}"/>
    <cellStyle name="Normal 4 2" xfId="3" xr:uid="{624CC7E0-C88B-4ECE-A499-41735CDD6AC8}"/>
    <cellStyle name="Normal 5" xfId="9" xr:uid="{FC4E1948-F22A-4860-A013-C8E0A3FE70E6}"/>
    <cellStyle name="Percent" xfId="2" builtinId="5"/>
  </cellStyles>
  <dxfs count="2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6F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6219625772585"/>
          <c:y val="4.6910232397439626E-2"/>
          <c:w val="0.85187266107865545"/>
          <c:h val="0.75441257364707592"/>
        </c:manualLayout>
      </c:layout>
      <c:lineChart>
        <c:grouping val="standard"/>
        <c:varyColors val="0"/>
        <c:ser>
          <c:idx val="0"/>
          <c:order val="0"/>
          <c:tx>
            <c:strRef>
              <c:f>BREAKEVEN_ANALYSIS!$B$26</c:f>
              <c:strCache>
                <c:ptCount val="1"/>
                <c:pt idx="0">
                  <c:v>Fixed Monthly Costs</c:v>
                </c:pt>
              </c:strCache>
            </c:strRef>
          </c:tx>
          <c:spPr>
            <a:ln w="38100" cap="flat" cmpd="dbl" algn="ctr">
              <a:solidFill>
                <a:srgbClr val="C00000"/>
              </a:solidFill>
              <a:miter lim="800000"/>
            </a:ln>
            <a:effectLst/>
          </c:spPr>
          <c:marker>
            <c:symbol val="none"/>
          </c:marker>
          <c:cat>
            <c:strRef>
              <c:f>BREAKEVEN_ANALYSIS!$C$25:$N$25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BREAKEVEN_ANALYSIS!$C$26:$N$26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EAC-4B95-9256-D2CC50113FB8}"/>
            </c:ext>
          </c:extLst>
        </c:ser>
        <c:ser>
          <c:idx val="1"/>
          <c:order val="1"/>
          <c:tx>
            <c:strRef>
              <c:f>BREAKEVEN_ANALYSIS!$B$27</c:f>
              <c:strCache>
                <c:ptCount val="1"/>
                <c:pt idx="0">
                  <c:v>Breakeven Point</c:v>
                </c:pt>
              </c:strCache>
            </c:strRef>
          </c:tx>
          <c:spPr>
            <a:ln w="38100" cap="flat" cmpd="dbl" algn="ctr">
              <a:solidFill>
                <a:srgbClr val="0070C0"/>
              </a:solidFill>
              <a:miter lim="800000"/>
            </a:ln>
            <a:effectLst/>
          </c:spPr>
          <c:marker>
            <c:symbol val="none"/>
          </c:marker>
          <c:cat>
            <c:strRef>
              <c:f>BREAKEVEN_ANALYSIS!$C$25:$N$25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BREAKEVEN_ANALYSIS!$C$27:$N$27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EAC-4B95-9256-D2CC50113FB8}"/>
            </c:ext>
          </c:extLst>
        </c:ser>
        <c:ser>
          <c:idx val="2"/>
          <c:order val="2"/>
          <c:tx>
            <c:strRef>
              <c:f>BREAKEVEN_ANALYSIS!$B$28</c:f>
              <c:strCache>
                <c:ptCount val="1"/>
                <c:pt idx="0">
                  <c:v>Revenue</c:v>
                </c:pt>
              </c:strCache>
            </c:strRef>
          </c:tx>
          <c:spPr>
            <a:ln w="38100" cap="flat" cmpd="dbl" algn="ctr">
              <a:solidFill>
                <a:srgbClr val="00B050"/>
              </a:solidFill>
              <a:miter lim="800000"/>
            </a:ln>
            <a:effectLst/>
          </c:spPr>
          <c:marker>
            <c:symbol val="none"/>
          </c:marker>
          <c:cat>
            <c:strRef>
              <c:f>BREAKEVEN_ANALYSIS!$C$25:$N$25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BREAKEVEN_ANALYSIS!$C$28:$N$28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EAC-4B95-9256-D2CC50113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696872"/>
        <c:axId val="483696088"/>
      </c:lineChart>
      <c:catAx>
        <c:axId val="483696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696088"/>
        <c:crosses val="autoZero"/>
        <c:auto val="1"/>
        <c:lblAlgn val="ctr"/>
        <c:lblOffset val="100"/>
        <c:noMultiLvlLbl val="0"/>
      </c:catAx>
      <c:valAx>
        <c:axId val="48369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69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4</xdr:row>
      <xdr:rowOff>100012</xdr:rowOff>
    </xdr:from>
    <xdr:to>
      <xdr:col>15</xdr:col>
      <xdr:colOff>104775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773653-B5DB-4D3A-9675-51371C5D4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77615-EE46-4FC4-8746-C29C7988394C}">
  <sheetPr>
    <tabColor rgb="FFFFFF00"/>
  </sheetPr>
  <dimension ref="A1:S27"/>
  <sheetViews>
    <sheetView tabSelected="1" workbookViewId="0">
      <selection activeCell="D15" sqref="D15"/>
    </sheetView>
  </sheetViews>
  <sheetFormatPr defaultRowHeight="14.25" x14ac:dyDescent="0.45"/>
  <cols>
    <col min="1" max="1" width="31.19921875" customWidth="1"/>
    <col min="2" max="2" width="17.1328125" style="140" bestFit="1" customWidth="1"/>
    <col min="4" max="4" width="17.1328125" bestFit="1" customWidth="1"/>
  </cols>
  <sheetData>
    <row r="1" spans="1:19" ht="26.45" customHeight="1" x14ac:dyDescent="0.5">
      <c r="A1" s="93" t="s">
        <v>246</v>
      </c>
    </row>
    <row r="2" spans="1:19" ht="18" x14ac:dyDescent="0.55000000000000004">
      <c r="A2" s="141" t="s">
        <v>180</v>
      </c>
      <c r="B2" s="142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ht="18" x14ac:dyDescent="0.55000000000000004">
      <c r="A3" s="143" t="s">
        <v>14</v>
      </c>
      <c r="B3" s="144">
        <f>D3</f>
        <v>0</v>
      </c>
      <c r="C3" s="136"/>
      <c r="D3" s="171"/>
      <c r="E3" s="136"/>
      <c r="F3" s="136" t="s">
        <v>183</v>
      </c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ht="18" x14ac:dyDescent="0.55000000000000004">
      <c r="A4" s="143" t="s">
        <v>15</v>
      </c>
      <c r="B4" s="144">
        <f t="shared" ref="B4:B5" si="0">D4</f>
        <v>0</v>
      </c>
      <c r="C4" s="136"/>
      <c r="D4" s="171"/>
      <c r="E4" s="136"/>
      <c r="F4" s="136" t="s">
        <v>181</v>
      </c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18" x14ac:dyDescent="0.55000000000000004">
      <c r="A5" s="143" t="s">
        <v>16</v>
      </c>
      <c r="B5" s="144">
        <f t="shared" si="0"/>
        <v>0</v>
      </c>
      <c r="C5" s="136"/>
      <c r="D5" s="171"/>
      <c r="E5" s="136"/>
      <c r="F5" s="136" t="s">
        <v>182</v>
      </c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</row>
    <row r="6" spans="1:19" ht="18" x14ac:dyDescent="0.55000000000000004">
      <c r="A6" s="146"/>
      <c r="B6" s="147"/>
      <c r="C6" s="136"/>
      <c r="D6" s="14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</row>
    <row r="7" spans="1:19" ht="18" x14ac:dyDescent="0.55000000000000004">
      <c r="A7" s="148" t="s">
        <v>13</v>
      </c>
      <c r="B7" s="164">
        <f>SUM(B3:B6)</f>
        <v>0</v>
      </c>
      <c r="C7" s="136"/>
      <c r="D7" s="144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</row>
    <row r="8" spans="1:19" ht="18" x14ac:dyDescent="0.55000000000000004">
      <c r="A8" s="150" t="s">
        <v>52</v>
      </c>
      <c r="B8" s="144">
        <f>D8</f>
        <v>0</v>
      </c>
      <c r="C8" s="136"/>
      <c r="D8" s="171"/>
      <c r="E8" s="136"/>
      <c r="F8" s="136" t="s">
        <v>184</v>
      </c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</row>
    <row r="9" spans="1:19" ht="18.399999999999999" thickBot="1" x14ac:dyDescent="0.6">
      <c r="A9" s="151" t="s">
        <v>19</v>
      </c>
      <c r="B9" s="152">
        <f>D9</f>
        <v>0</v>
      </c>
      <c r="C9" s="136"/>
      <c r="D9" s="171"/>
      <c r="E9" s="136"/>
      <c r="F9" s="136" t="s">
        <v>185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</row>
    <row r="10" spans="1:19" ht="18.75" thickTop="1" thickBot="1" x14ac:dyDescent="0.6">
      <c r="A10" s="161" t="s">
        <v>21</v>
      </c>
      <c r="B10" s="160">
        <f>B7+B8+B9</f>
        <v>0</v>
      </c>
      <c r="C10" s="136"/>
      <c r="D10" s="144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</row>
    <row r="11" spans="1:19" ht="18.399999999999999" thickTop="1" x14ac:dyDescent="0.55000000000000004">
      <c r="A11" s="150" t="s">
        <v>23</v>
      </c>
      <c r="B11" s="144">
        <f>D11</f>
        <v>0</v>
      </c>
      <c r="C11" s="136"/>
      <c r="D11" s="171"/>
      <c r="E11" s="136"/>
      <c r="F11" s="136" t="s">
        <v>186</v>
      </c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</row>
    <row r="12" spans="1:19" ht="18" x14ac:dyDescent="0.55000000000000004">
      <c r="A12" s="150" t="s">
        <v>24</v>
      </c>
      <c r="B12" s="144">
        <f t="shared" ref="B12:B13" si="1">D12</f>
        <v>0</v>
      </c>
      <c r="C12" s="136"/>
      <c r="D12" s="171"/>
      <c r="E12" s="136"/>
      <c r="F12" s="136" t="s">
        <v>187</v>
      </c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</row>
    <row r="13" spans="1:19" ht="18" x14ac:dyDescent="0.55000000000000004">
      <c r="A13" s="153" t="s">
        <v>25</v>
      </c>
      <c r="B13" s="144">
        <f t="shared" si="1"/>
        <v>0</v>
      </c>
      <c r="C13" s="136"/>
      <c r="D13" s="171"/>
      <c r="E13" s="136"/>
      <c r="F13" s="136" t="s">
        <v>188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</row>
    <row r="14" spans="1:19" ht="18" x14ac:dyDescent="0.55000000000000004">
      <c r="A14" s="154" t="s">
        <v>22</v>
      </c>
      <c r="B14" s="164">
        <f>SUM(B11:B13)</f>
        <v>0</v>
      </c>
      <c r="C14" s="136"/>
      <c r="D14" s="144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</row>
    <row r="15" spans="1:19" ht="18.399999999999999" thickBot="1" x14ac:dyDescent="0.6">
      <c r="A15" s="155" t="s">
        <v>28</v>
      </c>
      <c r="B15" s="149">
        <f>D15</f>
        <v>0</v>
      </c>
      <c r="C15" s="136"/>
      <c r="D15" s="171"/>
      <c r="E15" s="136"/>
      <c r="F15" s="136" t="s">
        <v>189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</row>
    <row r="16" spans="1:19" ht="18.399999999999999" thickBot="1" x14ac:dyDescent="0.6">
      <c r="A16" s="154" t="s">
        <v>51</v>
      </c>
      <c r="B16" s="165">
        <f>B14+B15</f>
        <v>0</v>
      </c>
      <c r="C16" s="136"/>
      <c r="D16" s="144"/>
      <c r="E16" s="136"/>
      <c r="F16" s="137" t="s">
        <v>192</v>
      </c>
      <c r="G16" s="137"/>
      <c r="H16" s="137"/>
      <c r="I16" s="169">
        <v>5</v>
      </c>
      <c r="J16" s="137"/>
      <c r="K16" s="137" t="s">
        <v>193</v>
      </c>
      <c r="L16" s="137"/>
      <c r="M16" s="170">
        <v>0.1</v>
      </c>
      <c r="N16" s="136"/>
      <c r="O16" s="136"/>
      <c r="P16" s="136"/>
      <c r="Q16" s="136"/>
      <c r="R16" s="136"/>
      <c r="S16" s="136"/>
    </row>
    <row r="17" spans="1:19" ht="18" x14ac:dyDescent="0.55000000000000004">
      <c r="A17" s="150"/>
      <c r="B17" s="144"/>
      <c r="C17" s="136"/>
      <c r="D17" s="144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</row>
    <row r="18" spans="1:19" ht="18" x14ac:dyDescent="0.55000000000000004">
      <c r="A18" s="150" t="s">
        <v>32</v>
      </c>
      <c r="B18" s="144">
        <f>B10-B16</f>
        <v>0</v>
      </c>
      <c r="C18" s="136"/>
      <c r="D18" s="15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</row>
    <row r="19" spans="1:19" ht="18" x14ac:dyDescent="0.55000000000000004">
      <c r="A19" s="157" t="s">
        <v>147</v>
      </c>
      <c r="B19" s="147">
        <f>D19</f>
        <v>0</v>
      </c>
      <c r="C19" s="136"/>
      <c r="D19" s="145"/>
      <c r="E19" s="136"/>
      <c r="F19" s="136" t="s">
        <v>191</v>
      </c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</row>
    <row r="20" spans="1:19" ht="18.399999999999999" thickBot="1" x14ac:dyDescent="0.6">
      <c r="A20" s="158" t="s">
        <v>31</v>
      </c>
      <c r="B20" s="166">
        <f>SUM(B18:B19)</f>
        <v>0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</row>
    <row r="21" spans="1:19" ht="18.75" thickTop="1" thickBot="1" x14ac:dyDescent="0.6">
      <c r="A21" s="159" t="s">
        <v>33</v>
      </c>
      <c r="B21" s="160">
        <f>B20+B16</f>
        <v>0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 ht="18.399999999999999" thickTop="1" x14ac:dyDescent="0.55000000000000004">
      <c r="A22" s="136"/>
      <c r="B22" s="144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</row>
    <row r="23" spans="1:19" ht="18" x14ac:dyDescent="0.55000000000000004">
      <c r="A23" s="163" t="s">
        <v>34</v>
      </c>
      <c r="B23" s="162">
        <f>B21-B10</f>
        <v>0</v>
      </c>
      <c r="C23" s="136"/>
      <c r="D23" s="136" t="s">
        <v>190</v>
      </c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</row>
    <row r="24" spans="1:19" ht="18" x14ac:dyDescent="0.55000000000000004">
      <c r="A24" s="136"/>
      <c r="B24" s="144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</row>
    <row r="25" spans="1:19" ht="18" x14ac:dyDescent="0.55000000000000004">
      <c r="A25" s="136"/>
      <c r="B25" s="144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</row>
    <row r="26" spans="1:19" ht="18" x14ac:dyDescent="0.55000000000000004">
      <c r="A26" s="136"/>
      <c r="B26" s="144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</row>
    <row r="27" spans="1:19" ht="18" x14ac:dyDescent="0.55000000000000004">
      <c r="A27" s="136"/>
      <c r="B27" s="144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</row>
  </sheetData>
  <conditionalFormatting sqref="B23">
    <cfRule type="cellIs" dxfId="21" priority="1" operator="equal">
      <formula>0</formula>
    </cfRule>
    <cfRule type="cellIs" dxfId="20" priority="2" operator="notEqual">
      <formula>0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1DA2C-4F48-496C-825F-952E31677960}">
  <sheetPr>
    <tabColor rgb="FFFFC000"/>
  </sheetPr>
  <dimension ref="A1:IV58"/>
  <sheetViews>
    <sheetView workbookViewId="0">
      <selection activeCell="G32" sqref="G32"/>
    </sheetView>
  </sheetViews>
  <sheetFormatPr defaultColWidth="10.33203125" defaultRowHeight="12.75" x14ac:dyDescent="0.35"/>
  <cols>
    <col min="1" max="1" width="22.53125" style="94" customWidth="1"/>
    <col min="2" max="10" width="15.46484375" style="94" bestFit="1" customWidth="1"/>
    <col min="11" max="15" width="16.33203125" style="94" bestFit="1" customWidth="1"/>
    <col min="16" max="131" width="12.6640625" style="94" customWidth="1"/>
    <col min="132" max="230" width="12.33203125" style="94" bestFit="1" customWidth="1"/>
    <col min="231" max="16384" width="10.33203125" style="94"/>
  </cols>
  <sheetData>
    <row r="1" spans="1:138" s="117" customFormat="1" ht="26.25" x14ac:dyDescent="0.4">
      <c r="A1" s="117" t="s">
        <v>144</v>
      </c>
      <c r="B1" s="118" t="s">
        <v>143</v>
      </c>
      <c r="C1" s="118" t="s">
        <v>142</v>
      </c>
      <c r="D1" s="118" t="s">
        <v>141</v>
      </c>
      <c r="E1" s="118" t="s">
        <v>140</v>
      </c>
      <c r="F1" s="118" t="s">
        <v>139</v>
      </c>
      <c r="G1" s="118" t="s">
        <v>138</v>
      </c>
      <c r="H1" s="118" t="s">
        <v>137</v>
      </c>
      <c r="I1" s="118" t="s">
        <v>136</v>
      </c>
      <c r="J1" s="118" t="s">
        <v>135</v>
      </c>
      <c r="K1" s="118" t="s">
        <v>134</v>
      </c>
      <c r="L1" s="118" t="s">
        <v>133</v>
      </c>
      <c r="M1" s="118" t="s">
        <v>132</v>
      </c>
      <c r="N1" s="118" t="s">
        <v>131</v>
      </c>
      <c r="O1" s="118" t="s">
        <v>130</v>
      </c>
      <c r="P1" s="118" t="s">
        <v>129</v>
      </c>
      <c r="Q1" s="118" t="s">
        <v>128</v>
      </c>
      <c r="R1" s="118" t="s">
        <v>127</v>
      </c>
      <c r="S1" s="118" t="s">
        <v>126</v>
      </c>
      <c r="T1" s="118" t="s">
        <v>125</v>
      </c>
      <c r="U1" s="118" t="s">
        <v>124</v>
      </c>
      <c r="V1" s="118" t="s">
        <v>123</v>
      </c>
      <c r="W1" s="118" t="s">
        <v>122</v>
      </c>
      <c r="X1" s="118" t="s">
        <v>121</v>
      </c>
      <c r="Y1" s="118" t="s">
        <v>120</v>
      </c>
      <c r="Z1" s="118" t="s">
        <v>119</v>
      </c>
      <c r="AA1" s="118" t="s">
        <v>118</v>
      </c>
      <c r="AB1" s="118" t="s">
        <v>117</v>
      </c>
      <c r="AC1" s="118" t="s">
        <v>116</v>
      </c>
      <c r="AD1" s="118" t="s">
        <v>115</v>
      </c>
      <c r="AE1" s="118" t="s">
        <v>114</v>
      </c>
      <c r="AF1" s="118" t="s">
        <v>113</v>
      </c>
      <c r="AG1" s="118" t="s">
        <v>112</v>
      </c>
      <c r="AH1" s="118" t="s">
        <v>111</v>
      </c>
      <c r="AI1" s="118" t="s">
        <v>110</v>
      </c>
      <c r="AJ1" s="118" t="s">
        <v>109</v>
      </c>
      <c r="AK1" s="118" t="s">
        <v>108</v>
      </c>
      <c r="AL1" s="118" t="s">
        <v>107</v>
      </c>
      <c r="AM1" s="118" t="s">
        <v>106</v>
      </c>
      <c r="AN1" s="118" t="s">
        <v>105</v>
      </c>
      <c r="AO1" s="118" t="s">
        <v>104</v>
      </c>
      <c r="AP1" s="118" t="s">
        <v>103</v>
      </c>
      <c r="AQ1" s="118" t="s">
        <v>102</v>
      </c>
      <c r="AR1" s="118" t="s">
        <v>101</v>
      </c>
      <c r="AS1" s="118" t="s">
        <v>100</v>
      </c>
      <c r="AT1" s="118" t="s">
        <v>99</v>
      </c>
      <c r="AU1" s="118" t="s">
        <v>98</v>
      </c>
      <c r="AV1" s="118" t="s">
        <v>97</v>
      </c>
      <c r="AW1" s="118" t="s">
        <v>96</v>
      </c>
      <c r="AX1" s="118" t="s">
        <v>95</v>
      </c>
      <c r="AY1" s="118" t="s">
        <v>94</v>
      </c>
      <c r="AZ1" s="118" t="s">
        <v>93</v>
      </c>
      <c r="BA1" s="118" t="s">
        <v>92</v>
      </c>
      <c r="BB1" s="118" t="s">
        <v>91</v>
      </c>
      <c r="BC1" s="118" t="s">
        <v>90</v>
      </c>
      <c r="BD1" s="118" t="s">
        <v>89</v>
      </c>
      <c r="BE1" s="118" t="s">
        <v>88</v>
      </c>
      <c r="BF1" s="118" t="s">
        <v>87</v>
      </c>
      <c r="BG1" s="118" t="s">
        <v>86</v>
      </c>
      <c r="BH1" s="118" t="s">
        <v>85</v>
      </c>
      <c r="BI1" s="118" t="s">
        <v>84</v>
      </c>
      <c r="BJ1" s="118" t="s">
        <v>83</v>
      </c>
      <c r="BK1" s="118" t="s">
        <v>82</v>
      </c>
      <c r="BL1" s="118" t="s">
        <v>81</v>
      </c>
      <c r="BM1" s="118" t="s">
        <v>80</v>
      </c>
      <c r="BN1" s="118" t="s">
        <v>79</v>
      </c>
      <c r="BO1" s="118" t="s">
        <v>78</v>
      </c>
      <c r="BP1" s="118" t="s">
        <v>77</v>
      </c>
      <c r="BQ1" s="118" t="s">
        <v>76</v>
      </c>
      <c r="BR1" s="118" t="s">
        <v>75</v>
      </c>
      <c r="BS1" s="118" t="s">
        <v>74</v>
      </c>
      <c r="BT1" s="118" t="s">
        <v>73</v>
      </c>
    </row>
    <row r="2" spans="1:138" ht="13.15" x14ac:dyDescent="0.4">
      <c r="A2" s="116" t="s">
        <v>72</v>
      </c>
      <c r="B2" s="100">
        <f>B19+B31+B42+B53</f>
        <v>0</v>
      </c>
      <c r="C2" s="100">
        <f t="shared" ref="C2:BN2" si="0">C19+C31+C42+C53</f>
        <v>0</v>
      </c>
      <c r="D2" s="100">
        <f t="shared" si="0"/>
        <v>0</v>
      </c>
      <c r="E2" s="100">
        <f t="shared" si="0"/>
        <v>0</v>
      </c>
      <c r="F2" s="100">
        <f t="shared" si="0"/>
        <v>0</v>
      </c>
      <c r="G2" s="100">
        <f t="shared" si="0"/>
        <v>0</v>
      </c>
      <c r="H2" s="100">
        <f t="shared" si="0"/>
        <v>0</v>
      </c>
      <c r="I2" s="100">
        <f t="shared" si="0"/>
        <v>0</v>
      </c>
      <c r="J2" s="100">
        <f t="shared" si="0"/>
        <v>0</v>
      </c>
      <c r="K2" s="100">
        <f t="shared" si="0"/>
        <v>0</v>
      </c>
      <c r="L2" s="100">
        <f t="shared" si="0"/>
        <v>0</v>
      </c>
      <c r="M2" s="100">
        <f t="shared" si="0"/>
        <v>0</v>
      </c>
      <c r="N2" s="100">
        <f t="shared" si="0"/>
        <v>0</v>
      </c>
      <c r="O2" s="100">
        <f t="shared" si="0"/>
        <v>0</v>
      </c>
      <c r="P2" s="100">
        <f t="shared" si="0"/>
        <v>0</v>
      </c>
      <c r="Q2" s="100">
        <f t="shared" si="0"/>
        <v>0</v>
      </c>
      <c r="R2" s="100">
        <f t="shared" si="0"/>
        <v>0</v>
      </c>
      <c r="S2" s="100">
        <f t="shared" si="0"/>
        <v>0</v>
      </c>
      <c r="T2" s="100">
        <f t="shared" si="0"/>
        <v>0</v>
      </c>
      <c r="U2" s="100">
        <f t="shared" si="0"/>
        <v>0</v>
      </c>
      <c r="V2" s="100">
        <f t="shared" si="0"/>
        <v>0</v>
      </c>
      <c r="W2" s="100">
        <f t="shared" si="0"/>
        <v>0</v>
      </c>
      <c r="X2" s="100">
        <f t="shared" si="0"/>
        <v>0</v>
      </c>
      <c r="Y2" s="100">
        <f t="shared" si="0"/>
        <v>0</v>
      </c>
      <c r="Z2" s="100">
        <f t="shared" si="0"/>
        <v>0</v>
      </c>
      <c r="AA2" s="100">
        <f t="shared" si="0"/>
        <v>0</v>
      </c>
      <c r="AB2" s="100">
        <f t="shared" si="0"/>
        <v>0</v>
      </c>
      <c r="AC2" s="100">
        <f t="shared" si="0"/>
        <v>0</v>
      </c>
      <c r="AD2" s="100">
        <f t="shared" si="0"/>
        <v>0</v>
      </c>
      <c r="AE2" s="100">
        <f t="shared" si="0"/>
        <v>0</v>
      </c>
      <c r="AF2" s="100">
        <f t="shared" si="0"/>
        <v>0</v>
      </c>
      <c r="AG2" s="100">
        <f t="shared" si="0"/>
        <v>0</v>
      </c>
      <c r="AH2" s="100">
        <f t="shared" si="0"/>
        <v>0</v>
      </c>
      <c r="AI2" s="100">
        <f t="shared" si="0"/>
        <v>0</v>
      </c>
      <c r="AJ2" s="100">
        <f t="shared" si="0"/>
        <v>0</v>
      </c>
      <c r="AK2" s="100">
        <f t="shared" si="0"/>
        <v>0</v>
      </c>
      <c r="AL2" s="100">
        <f t="shared" si="0"/>
        <v>0</v>
      </c>
      <c r="AM2" s="100">
        <f t="shared" si="0"/>
        <v>0</v>
      </c>
      <c r="AN2" s="100">
        <f t="shared" si="0"/>
        <v>0</v>
      </c>
      <c r="AO2" s="100">
        <f t="shared" si="0"/>
        <v>0</v>
      </c>
      <c r="AP2" s="100">
        <f t="shared" si="0"/>
        <v>0</v>
      </c>
      <c r="AQ2" s="100">
        <f t="shared" si="0"/>
        <v>0</v>
      </c>
      <c r="AR2" s="100">
        <f t="shared" si="0"/>
        <v>0</v>
      </c>
      <c r="AS2" s="100">
        <f t="shared" si="0"/>
        <v>0</v>
      </c>
      <c r="AT2" s="100">
        <f t="shared" si="0"/>
        <v>0</v>
      </c>
      <c r="AU2" s="100">
        <f t="shared" si="0"/>
        <v>0</v>
      </c>
      <c r="AV2" s="100">
        <f t="shared" si="0"/>
        <v>0</v>
      </c>
      <c r="AW2" s="100">
        <f t="shared" si="0"/>
        <v>0</v>
      </c>
      <c r="AX2" s="100">
        <f t="shared" si="0"/>
        <v>0</v>
      </c>
      <c r="AY2" s="100">
        <f t="shared" si="0"/>
        <v>0</v>
      </c>
      <c r="AZ2" s="100">
        <f t="shared" si="0"/>
        <v>0</v>
      </c>
      <c r="BA2" s="100">
        <f t="shared" si="0"/>
        <v>0</v>
      </c>
      <c r="BB2" s="100">
        <f t="shared" si="0"/>
        <v>0</v>
      </c>
      <c r="BC2" s="100">
        <f t="shared" si="0"/>
        <v>0</v>
      </c>
      <c r="BD2" s="100">
        <f t="shared" si="0"/>
        <v>0</v>
      </c>
      <c r="BE2" s="100">
        <f t="shared" si="0"/>
        <v>0</v>
      </c>
      <c r="BF2" s="100">
        <f t="shared" si="0"/>
        <v>0</v>
      </c>
      <c r="BG2" s="100">
        <f t="shared" si="0"/>
        <v>0</v>
      </c>
      <c r="BH2" s="100">
        <f t="shared" si="0"/>
        <v>0</v>
      </c>
      <c r="BI2" s="100">
        <f t="shared" si="0"/>
        <v>0</v>
      </c>
      <c r="BJ2" s="100">
        <f t="shared" si="0"/>
        <v>0</v>
      </c>
      <c r="BK2" s="100">
        <f t="shared" si="0"/>
        <v>0</v>
      </c>
      <c r="BL2" s="100">
        <f t="shared" si="0"/>
        <v>0</v>
      </c>
      <c r="BM2" s="100">
        <f t="shared" si="0"/>
        <v>0</v>
      </c>
      <c r="BN2" s="100">
        <f t="shared" si="0"/>
        <v>0</v>
      </c>
      <c r="BO2" s="100">
        <f t="shared" ref="BO2:CM2" si="1">BO19+BO31+BO42+BO53</f>
        <v>0</v>
      </c>
      <c r="BP2" s="100">
        <f t="shared" si="1"/>
        <v>0</v>
      </c>
      <c r="BQ2" s="100">
        <f t="shared" si="1"/>
        <v>0</v>
      </c>
      <c r="BR2" s="100">
        <f t="shared" si="1"/>
        <v>0</v>
      </c>
      <c r="BS2" s="100">
        <f t="shared" si="1"/>
        <v>0</v>
      </c>
      <c r="BT2" s="100">
        <f t="shared" si="1"/>
        <v>0</v>
      </c>
      <c r="BU2" s="100">
        <f t="shared" si="1"/>
        <v>0</v>
      </c>
      <c r="BV2" s="100">
        <f t="shared" si="1"/>
        <v>0</v>
      </c>
      <c r="BW2" s="100">
        <f t="shared" si="1"/>
        <v>0</v>
      </c>
      <c r="BX2" s="100">
        <f t="shared" si="1"/>
        <v>0</v>
      </c>
      <c r="BY2" s="100">
        <f t="shared" si="1"/>
        <v>0</v>
      </c>
      <c r="BZ2" s="100">
        <f t="shared" si="1"/>
        <v>0</v>
      </c>
      <c r="CA2" s="100">
        <f t="shared" si="1"/>
        <v>0</v>
      </c>
      <c r="CB2" s="100">
        <f t="shared" si="1"/>
        <v>0</v>
      </c>
      <c r="CC2" s="100">
        <f t="shared" si="1"/>
        <v>0</v>
      </c>
      <c r="CD2" s="100">
        <f t="shared" si="1"/>
        <v>0</v>
      </c>
      <c r="CE2" s="100">
        <f t="shared" si="1"/>
        <v>0</v>
      </c>
      <c r="CF2" s="100">
        <f t="shared" si="1"/>
        <v>0</v>
      </c>
      <c r="CG2" s="100">
        <f t="shared" si="1"/>
        <v>0</v>
      </c>
      <c r="CH2" s="100">
        <f t="shared" si="1"/>
        <v>0</v>
      </c>
      <c r="CI2" s="100">
        <f t="shared" si="1"/>
        <v>0</v>
      </c>
      <c r="CJ2" s="100">
        <f t="shared" si="1"/>
        <v>0</v>
      </c>
      <c r="CK2" s="100">
        <f t="shared" si="1"/>
        <v>0</v>
      </c>
      <c r="CL2" s="100">
        <f t="shared" si="1"/>
        <v>0</v>
      </c>
      <c r="CM2" s="100">
        <f t="shared" si="1"/>
        <v>0</v>
      </c>
    </row>
    <row r="3" spans="1:138" ht="13.15" x14ac:dyDescent="0.4">
      <c r="A3" s="116" t="s">
        <v>58</v>
      </c>
      <c r="B3" s="100">
        <f>B20+B32+B43+B54</f>
        <v>0</v>
      </c>
      <c r="C3" s="100">
        <f t="shared" ref="C3:BN3" si="2">C20+C32+C43+C54</f>
        <v>0</v>
      </c>
      <c r="D3" s="100">
        <f t="shared" si="2"/>
        <v>0</v>
      </c>
      <c r="E3" s="100">
        <f t="shared" si="2"/>
        <v>0</v>
      </c>
      <c r="F3" s="100">
        <f t="shared" si="2"/>
        <v>0</v>
      </c>
      <c r="G3" s="100">
        <f t="shared" si="2"/>
        <v>0</v>
      </c>
      <c r="H3" s="100">
        <f t="shared" si="2"/>
        <v>0</v>
      </c>
      <c r="I3" s="100">
        <f t="shared" si="2"/>
        <v>0</v>
      </c>
      <c r="J3" s="100">
        <f t="shared" si="2"/>
        <v>0</v>
      </c>
      <c r="K3" s="100">
        <f t="shared" si="2"/>
        <v>0</v>
      </c>
      <c r="L3" s="100">
        <f t="shared" si="2"/>
        <v>0</v>
      </c>
      <c r="M3" s="100">
        <f t="shared" si="2"/>
        <v>0</v>
      </c>
      <c r="N3" s="100">
        <f t="shared" si="2"/>
        <v>0</v>
      </c>
      <c r="O3" s="100">
        <f t="shared" si="2"/>
        <v>0</v>
      </c>
      <c r="P3" s="100">
        <f t="shared" si="2"/>
        <v>0</v>
      </c>
      <c r="Q3" s="100">
        <f t="shared" si="2"/>
        <v>0</v>
      </c>
      <c r="R3" s="100">
        <f t="shared" si="2"/>
        <v>0</v>
      </c>
      <c r="S3" s="100">
        <f t="shared" si="2"/>
        <v>0</v>
      </c>
      <c r="T3" s="100">
        <f t="shared" si="2"/>
        <v>0</v>
      </c>
      <c r="U3" s="100">
        <f t="shared" si="2"/>
        <v>0</v>
      </c>
      <c r="V3" s="100">
        <f t="shared" si="2"/>
        <v>0</v>
      </c>
      <c r="W3" s="100">
        <f t="shared" si="2"/>
        <v>0</v>
      </c>
      <c r="X3" s="100">
        <f t="shared" si="2"/>
        <v>0</v>
      </c>
      <c r="Y3" s="100">
        <f t="shared" si="2"/>
        <v>0</v>
      </c>
      <c r="Z3" s="100">
        <f t="shared" si="2"/>
        <v>0</v>
      </c>
      <c r="AA3" s="100">
        <f t="shared" si="2"/>
        <v>0</v>
      </c>
      <c r="AB3" s="100">
        <f t="shared" si="2"/>
        <v>0</v>
      </c>
      <c r="AC3" s="100">
        <f t="shared" si="2"/>
        <v>0</v>
      </c>
      <c r="AD3" s="100">
        <f t="shared" si="2"/>
        <v>0</v>
      </c>
      <c r="AE3" s="100">
        <f t="shared" si="2"/>
        <v>0</v>
      </c>
      <c r="AF3" s="100">
        <f t="shared" si="2"/>
        <v>0</v>
      </c>
      <c r="AG3" s="100">
        <f t="shared" si="2"/>
        <v>0</v>
      </c>
      <c r="AH3" s="100">
        <f t="shared" si="2"/>
        <v>0</v>
      </c>
      <c r="AI3" s="100">
        <f t="shared" si="2"/>
        <v>0</v>
      </c>
      <c r="AJ3" s="100">
        <f t="shared" si="2"/>
        <v>0</v>
      </c>
      <c r="AK3" s="100">
        <f t="shared" si="2"/>
        <v>0</v>
      </c>
      <c r="AL3" s="100">
        <f t="shared" si="2"/>
        <v>0</v>
      </c>
      <c r="AM3" s="100">
        <f t="shared" si="2"/>
        <v>0</v>
      </c>
      <c r="AN3" s="100">
        <f t="shared" si="2"/>
        <v>0</v>
      </c>
      <c r="AO3" s="100">
        <f t="shared" si="2"/>
        <v>0</v>
      </c>
      <c r="AP3" s="100">
        <f t="shared" si="2"/>
        <v>0</v>
      </c>
      <c r="AQ3" s="100">
        <f t="shared" si="2"/>
        <v>0</v>
      </c>
      <c r="AR3" s="100">
        <f t="shared" si="2"/>
        <v>0</v>
      </c>
      <c r="AS3" s="100">
        <f t="shared" si="2"/>
        <v>0</v>
      </c>
      <c r="AT3" s="100">
        <f t="shared" si="2"/>
        <v>0</v>
      </c>
      <c r="AU3" s="100">
        <f t="shared" si="2"/>
        <v>0</v>
      </c>
      <c r="AV3" s="100">
        <f t="shared" si="2"/>
        <v>0</v>
      </c>
      <c r="AW3" s="100">
        <f t="shared" si="2"/>
        <v>0</v>
      </c>
      <c r="AX3" s="100">
        <f t="shared" si="2"/>
        <v>0</v>
      </c>
      <c r="AY3" s="100">
        <f t="shared" si="2"/>
        <v>0</v>
      </c>
      <c r="AZ3" s="100">
        <f t="shared" si="2"/>
        <v>0</v>
      </c>
      <c r="BA3" s="100">
        <f t="shared" si="2"/>
        <v>0</v>
      </c>
      <c r="BB3" s="100">
        <f t="shared" si="2"/>
        <v>0</v>
      </c>
      <c r="BC3" s="100">
        <f t="shared" si="2"/>
        <v>0</v>
      </c>
      <c r="BD3" s="100">
        <f t="shared" si="2"/>
        <v>0</v>
      </c>
      <c r="BE3" s="100">
        <f t="shared" si="2"/>
        <v>0</v>
      </c>
      <c r="BF3" s="100">
        <f t="shared" si="2"/>
        <v>0</v>
      </c>
      <c r="BG3" s="100">
        <f t="shared" si="2"/>
        <v>0</v>
      </c>
      <c r="BH3" s="100">
        <f t="shared" si="2"/>
        <v>0</v>
      </c>
      <c r="BI3" s="100">
        <f t="shared" si="2"/>
        <v>0</v>
      </c>
      <c r="BJ3" s="100">
        <f t="shared" si="2"/>
        <v>0</v>
      </c>
      <c r="BK3" s="100">
        <f t="shared" si="2"/>
        <v>0</v>
      </c>
      <c r="BL3" s="100">
        <f t="shared" si="2"/>
        <v>0</v>
      </c>
      <c r="BM3" s="100">
        <f t="shared" si="2"/>
        <v>0</v>
      </c>
      <c r="BN3" s="100">
        <f t="shared" si="2"/>
        <v>0</v>
      </c>
      <c r="BO3" s="100">
        <f t="shared" ref="BO3:CM3" si="3">BO20+BO32+BO43+BO54</f>
        <v>0</v>
      </c>
      <c r="BP3" s="100">
        <f t="shared" si="3"/>
        <v>0</v>
      </c>
      <c r="BQ3" s="100">
        <f t="shared" si="3"/>
        <v>0</v>
      </c>
      <c r="BR3" s="100">
        <f t="shared" si="3"/>
        <v>0</v>
      </c>
      <c r="BS3" s="100">
        <f t="shared" si="3"/>
        <v>0</v>
      </c>
      <c r="BT3" s="100">
        <f t="shared" si="3"/>
        <v>0</v>
      </c>
      <c r="BU3" s="100">
        <f t="shared" si="3"/>
        <v>0</v>
      </c>
      <c r="BV3" s="100">
        <f t="shared" si="3"/>
        <v>0</v>
      </c>
      <c r="BW3" s="100">
        <f t="shared" si="3"/>
        <v>0</v>
      </c>
      <c r="BX3" s="100">
        <f t="shared" si="3"/>
        <v>0</v>
      </c>
      <c r="BY3" s="100">
        <f t="shared" si="3"/>
        <v>0</v>
      </c>
      <c r="BZ3" s="100">
        <f t="shared" si="3"/>
        <v>0</v>
      </c>
      <c r="CA3" s="100">
        <f t="shared" si="3"/>
        <v>0</v>
      </c>
      <c r="CB3" s="100">
        <f t="shared" si="3"/>
        <v>0</v>
      </c>
      <c r="CC3" s="100">
        <f t="shared" si="3"/>
        <v>0</v>
      </c>
      <c r="CD3" s="100">
        <f t="shared" si="3"/>
        <v>0</v>
      </c>
      <c r="CE3" s="100">
        <f t="shared" si="3"/>
        <v>0</v>
      </c>
      <c r="CF3" s="100">
        <f t="shared" si="3"/>
        <v>0</v>
      </c>
      <c r="CG3" s="100">
        <f t="shared" si="3"/>
        <v>0</v>
      </c>
      <c r="CH3" s="100">
        <f t="shared" si="3"/>
        <v>0</v>
      </c>
      <c r="CI3" s="100">
        <f t="shared" si="3"/>
        <v>0</v>
      </c>
      <c r="CJ3" s="100">
        <f t="shared" si="3"/>
        <v>0</v>
      </c>
      <c r="CK3" s="100">
        <f t="shared" si="3"/>
        <v>0</v>
      </c>
      <c r="CL3" s="100">
        <f t="shared" si="3"/>
        <v>0</v>
      </c>
      <c r="CM3" s="100">
        <f t="shared" si="3"/>
        <v>0</v>
      </c>
    </row>
    <row r="4" spans="1:138" ht="13.15" x14ac:dyDescent="0.4">
      <c r="A4" s="116" t="s">
        <v>56</v>
      </c>
      <c r="B4" s="100">
        <f>B22+B34+B45+B56</f>
        <v>0</v>
      </c>
      <c r="C4" s="100">
        <f t="shared" ref="C4:BN4" si="4">C22+C34+C45+C56</f>
        <v>0</v>
      </c>
      <c r="D4" s="100">
        <f t="shared" si="4"/>
        <v>0</v>
      </c>
      <c r="E4" s="100">
        <f t="shared" si="4"/>
        <v>0</v>
      </c>
      <c r="F4" s="100">
        <f t="shared" si="4"/>
        <v>0</v>
      </c>
      <c r="G4" s="100">
        <f t="shared" si="4"/>
        <v>0</v>
      </c>
      <c r="H4" s="100">
        <f t="shared" si="4"/>
        <v>0</v>
      </c>
      <c r="I4" s="100">
        <f t="shared" si="4"/>
        <v>0</v>
      </c>
      <c r="J4" s="100">
        <f t="shared" si="4"/>
        <v>0</v>
      </c>
      <c r="K4" s="100">
        <f t="shared" si="4"/>
        <v>0</v>
      </c>
      <c r="L4" s="100">
        <f t="shared" si="4"/>
        <v>0</v>
      </c>
      <c r="M4" s="100">
        <f t="shared" si="4"/>
        <v>0</v>
      </c>
      <c r="N4" s="100">
        <f t="shared" si="4"/>
        <v>0</v>
      </c>
      <c r="O4" s="100">
        <f t="shared" si="4"/>
        <v>0</v>
      </c>
      <c r="P4" s="100">
        <f t="shared" si="4"/>
        <v>0</v>
      </c>
      <c r="Q4" s="100">
        <f t="shared" si="4"/>
        <v>0</v>
      </c>
      <c r="R4" s="100">
        <f t="shared" si="4"/>
        <v>0</v>
      </c>
      <c r="S4" s="100">
        <f t="shared" si="4"/>
        <v>0</v>
      </c>
      <c r="T4" s="100">
        <f t="shared" si="4"/>
        <v>0</v>
      </c>
      <c r="U4" s="100">
        <f t="shared" si="4"/>
        <v>0</v>
      </c>
      <c r="V4" s="100">
        <f t="shared" si="4"/>
        <v>0</v>
      </c>
      <c r="W4" s="100">
        <f t="shared" si="4"/>
        <v>0</v>
      </c>
      <c r="X4" s="100">
        <f t="shared" si="4"/>
        <v>0</v>
      </c>
      <c r="Y4" s="100">
        <f t="shared" si="4"/>
        <v>0</v>
      </c>
      <c r="Z4" s="100">
        <f t="shared" si="4"/>
        <v>0</v>
      </c>
      <c r="AA4" s="100">
        <f t="shared" si="4"/>
        <v>0</v>
      </c>
      <c r="AB4" s="100">
        <f t="shared" si="4"/>
        <v>0</v>
      </c>
      <c r="AC4" s="100">
        <f t="shared" si="4"/>
        <v>0</v>
      </c>
      <c r="AD4" s="100">
        <f t="shared" si="4"/>
        <v>0</v>
      </c>
      <c r="AE4" s="100">
        <f t="shared" si="4"/>
        <v>0</v>
      </c>
      <c r="AF4" s="100">
        <f t="shared" si="4"/>
        <v>0</v>
      </c>
      <c r="AG4" s="100">
        <f t="shared" si="4"/>
        <v>0</v>
      </c>
      <c r="AH4" s="100">
        <f t="shared" si="4"/>
        <v>0</v>
      </c>
      <c r="AI4" s="100">
        <f t="shared" si="4"/>
        <v>0</v>
      </c>
      <c r="AJ4" s="100">
        <f t="shared" si="4"/>
        <v>0</v>
      </c>
      <c r="AK4" s="100">
        <f t="shared" si="4"/>
        <v>0</v>
      </c>
      <c r="AL4" s="100">
        <f t="shared" si="4"/>
        <v>0</v>
      </c>
      <c r="AM4" s="100">
        <f t="shared" si="4"/>
        <v>0</v>
      </c>
      <c r="AN4" s="100">
        <f t="shared" si="4"/>
        <v>0</v>
      </c>
      <c r="AO4" s="100">
        <f t="shared" si="4"/>
        <v>0</v>
      </c>
      <c r="AP4" s="100">
        <f t="shared" si="4"/>
        <v>0</v>
      </c>
      <c r="AQ4" s="100">
        <f t="shared" si="4"/>
        <v>0</v>
      </c>
      <c r="AR4" s="100">
        <f t="shared" si="4"/>
        <v>0</v>
      </c>
      <c r="AS4" s="100">
        <f t="shared" si="4"/>
        <v>0</v>
      </c>
      <c r="AT4" s="100">
        <f t="shared" si="4"/>
        <v>0</v>
      </c>
      <c r="AU4" s="100">
        <f t="shared" si="4"/>
        <v>0</v>
      </c>
      <c r="AV4" s="100">
        <f t="shared" si="4"/>
        <v>0</v>
      </c>
      <c r="AW4" s="100">
        <f t="shared" si="4"/>
        <v>0</v>
      </c>
      <c r="AX4" s="100">
        <f t="shared" si="4"/>
        <v>0</v>
      </c>
      <c r="AY4" s="100">
        <f t="shared" si="4"/>
        <v>0</v>
      </c>
      <c r="AZ4" s="100">
        <f t="shared" si="4"/>
        <v>0</v>
      </c>
      <c r="BA4" s="100">
        <f t="shared" si="4"/>
        <v>0</v>
      </c>
      <c r="BB4" s="100">
        <f t="shared" si="4"/>
        <v>0</v>
      </c>
      <c r="BC4" s="100">
        <f t="shared" si="4"/>
        <v>0</v>
      </c>
      <c r="BD4" s="100">
        <f t="shared" si="4"/>
        <v>0</v>
      </c>
      <c r="BE4" s="100">
        <f t="shared" si="4"/>
        <v>0</v>
      </c>
      <c r="BF4" s="100">
        <f t="shared" si="4"/>
        <v>0</v>
      </c>
      <c r="BG4" s="100">
        <f t="shared" si="4"/>
        <v>0</v>
      </c>
      <c r="BH4" s="100">
        <f t="shared" si="4"/>
        <v>0</v>
      </c>
      <c r="BI4" s="100">
        <f t="shared" si="4"/>
        <v>0</v>
      </c>
      <c r="BJ4" s="100">
        <f t="shared" si="4"/>
        <v>0</v>
      </c>
      <c r="BK4" s="100">
        <f t="shared" si="4"/>
        <v>0</v>
      </c>
      <c r="BL4" s="100">
        <f t="shared" si="4"/>
        <v>0</v>
      </c>
      <c r="BM4" s="100">
        <f t="shared" si="4"/>
        <v>0</v>
      </c>
      <c r="BN4" s="100">
        <f t="shared" si="4"/>
        <v>0</v>
      </c>
      <c r="BO4" s="100">
        <f t="shared" ref="BO4:DZ4" si="5">BO22+BO34+BO45+BO56</f>
        <v>0</v>
      </c>
      <c r="BP4" s="100">
        <f t="shared" si="5"/>
        <v>0</v>
      </c>
      <c r="BQ4" s="100">
        <f t="shared" si="5"/>
        <v>0</v>
      </c>
      <c r="BR4" s="100">
        <f t="shared" si="5"/>
        <v>0</v>
      </c>
      <c r="BS4" s="100">
        <f t="shared" si="5"/>
        <v>0</v>
      </c>
      <c r="BT4" s="100">
        <f t="shared" si="5"/>
        <v>0</v>
      </c>
      <c r="BU4" s="100">
        <f t="shared" si="5"/>
        <v>0</v>
      </c>
      <c r="BV4" s="100">
        <f t="shared" si="5"/>
        <v>0</v>
      </c>
      <c r="BW4" s="100">
        <f t="shared" si="5"/>
        <v>0</v>
      </c>
      <c r="BX4" s="100">
        <f t="shared" si="5"/>
        <v>0</v>
      </c>
      <c r="BY4" s="100">
        <f t="shared" si="5"/>
        <v>0</v>
      </c>
      <c r="BZ4" s="100">
        <f t="shared" si="5"/>
        <v>0</v>
      </c>
      <c r="CA4" s="100">
        <f t="shared" si="5"/>
        <v>0</v>
      </c>
      <c r="CB4" s="100">
        <f t="shared" si="5"/>
        <v>0</v>
      </c>
      <c r="CC4" s="100">
        <f t="shared" si="5"/>
        <v>0</v>
      </c>
      <c r="CD4" s="100">
        <f t="shared" si="5"/>
        <v>0</v>
      </c>
      <c r="CE4" s="100">
        <f t="shared" si="5"/>
        <v>0</v>
      </c>
      <c r="CF4" s="100">
        <f t="shared" si="5"/>
        <v>0</v>
      </c>
      <c r="CG4" s="100">
        <f t="shared" si="5"/>
        <v>0</v>
      </c>
      <c r="CH4" s="100">
        <f t="shared" si="5"/>
        <v>0</v>
      </c>
      <c r="CI4" s="100">
        <f t="shared" si="5"/>
        <v>0</v>
      </c>
      <c r="CJ4" s="100">
        <f t="shared" si="5"/>
        <v>0</v>
      </c>
      <c r="CK4" s="100">
        <f t="shared" si="5"/>
        <v>0</v>
      </c>
      <c r="CL4" s="100">
        <f t="shared" si="5"/>
        <v>0</v>
      </c>
      <c r="CM4" s="100">
        <f t="shared" si="5"/>
        <v>0</v>
      </c>
      <c r="CN4" s="100">
        <f t="shared" si="5"/>
        <v>0</v>
      </c>
      <c r="CO4" s="100">
        <f t="shared" si="5"/>
        <v>0</v>
      </c>
      <c r="CP4" s="100">
        <f t="shared" si="5"/>
        <v>0</v>
      </c>
      <c r="CQ4" s="100">
        <f t="shared" si="5"/>
        <v>0</v>
      </c>
      <c r="CR4" s="100">
        <f t="shared" si="5"/>
        <v>0</v>
      </c>
      <c r="CS4" s="100">
        <f t="shared" si="5"/>
        <v>0</v>
      </c>
      <c r="CT4" s="100">
        <f t="shared" si="5"/>
        <v>0</v>
      </c>
      <c r="CU4" s="100">
        <f t="shared" si="5"/>
        <v>0</v>
      </c>
      <c r="CV4" s="100">
        <f t="shared" si="5"/>
        <v>0</v>
      </c>
      <c r="CW4" s="100">
        <f t="shared" si="5"/>
        <v>0</v>
      </c>
      <c r="CX4" s="100">
        <f t="shared" si="5"/>
        <v>0</v>
      </c>
      <c r="CY4" s="100">
        <f t="shared" si="5"/>
        <v>0</v>
      </c>
      <c r="CZ4" s="100">
        <f t="shared" si="5"/>
        <v>0</v>
      </c>
      <c r="DA4" s="100">
        <f t="shared" si="5"/>
        <v>0</v>
      </c>
      <c r="DB4" s="100">
        <f t="shared" si="5"/>
        <v>0</v>
      </c>
      <c r="DC4" s="100">
        <f t="shared" si="5"/>
        <v>0</v>
      </c>
      <c r="DD4" s="100">
        <f t="shared" si="5"/>
        <v>0</v>
      </c>
      <c r="DE4" s="100">
        <f t="shared" si="5"/>
        <v>0</v>
      </c>
      <c r="DF4" s="100">
        <f t="shared" si="5"/>
        <v>0</v>
      </c>
      <c r="DG4" s="100">
        <f t="shared" si="5"/>
        <v>0</v>
      </c>
      <c r="DH4" s="100">
        <f t="shared" si="5"/>
        <v>0</v>
      </c>
      <c r="DI4" s="100">
        <f t="shared" si="5"/>
        <v>0</v>
      </c>
      <c r="DJ4" s="100">
        <f t="shared" si="5"/>
        <v>0</v>
      </c>
      <c r="DK4" s="100">
        <f t="shared" si="5"/>
        <v>0</v>
      </c>
      <c r="DL4" s="100">
        <f t="shared" si="5"/>
        <v>0</v>
      </c>
      <c r="DM4" s="100">
        <f t="shared" si="5"/>
        <v>0</v>
      </c>
      <c r="DN4" s="100">
        <f t="shared" si="5"/>
        <v>0</v>
      </c>
      <c r="DO4" s="100">
        <f t="shared" si="5"/>
        <v>0</v>
      </c>
      <c r="DP4" s="100">
        <f t="shared" si="5"/>
        <v>0</v>
      </c>
      <c r="DQ4" s="100">
        <f t="shared" si="5"/>
        <v>0</v>
      </c>
      <c r="DR4" s="100">
        <f t="shared" si="5"/>
        <v>0</v>
      </c>
      <c r="DS4" s="100">
        <f t="shared" si="5"/>
        <v>0</v>
      </c>
      <c r="DT4" s="100">
        <f t="shared" si="5"/>
        <v>0</v>
      </c>
      <c r="DU4" s="100">
        <f t="shared" si="5"/>
        <v>0</v>
      </c>
      <c r="DV4" s="100">
        <f t="shared" si="5"/>
        <v>0</v>
      </c>
      <c r="DW4" s="100">
        <f t="shared" si="5"/>
        <v>0</v>
      </c>
      <c r="DX4" s="100">
        <f t="shared" si="5"/>
        <v>0</v>
      </c>
      <c r="DY4" s="100">
        <f t="shared" si="5"/>
        <v>0</v>
      </c>
      <c r="DZ4" s="100">
        <f t="shared" si="5"/>
        <v>0</v>
      </c>
      <c r="EA4" s="100">
        <f t="shared" ref="EA4:EH4" si="6">EA22+EA34+EA45+EA56</f>
        <v>0</v>
      </c>
      <c r="EB4" s="100">
        <f t="shared" si="6"/>
        <v>0</v>
      </c>
      <c r="EC4" s="100">
        <f t="shared" si="6"/>
        <v>0</v>
      </c>
      <c r="ED4" s="100">
        <f t="shared" si="6"/>
        <v>0</v>
      </c>
      <c r="EE4" s="100">
        <f t="shared" si="6"/>
        <v>0</v>
      </c>
      <c r="EF4" s="100">
        <f t="shared" si="6"/>
        <v>0</v>
      </c>
      <c r="EG4" s="100">
        <f t="shared" si="6"/>
        <v>0</v>
      </c>
      <c r="EH4" s="100">
        <f t="shared" si="6"/>
        <v>0</v>
      </c>
    </row>
    <row r="5" spans="1:138" ht="13.15" x14ac:dyDescent="0.4">
      <c r="A5" s="115" t="s">
        <v>145</v>
      </c>
      <c r="B5" s="100">
        <f>B24+B36+B47+B58</f>
        <v>0</v>
      </c>
      <c r="C5" s="100">
        <f t="shared" ref="C5:BN5" si="7">C24+C36+C47+C58</f>
        <v>0</v>
      </c>
      <c r="D5" s="100">
        <f t="shared" si="7"/>
        <v>0</v>
      </c>
      <c r="E5" s="100">
        <f t="shared" si="7"/>
        <v>0</v>
      </c>
      <c r="F5" s="100">
        <f t="shared" si="7"/>
        <v>0</v>
      </c>
      <c r="G5" s="100">
        <f t="shared" si="7"/>
        <v>0</v>
      </c>
      <c r="H5" s="100">
        <f t="shared" si="7"/>
        <v>0</v>
      </c>
      <c r="I5" s="100">
        <f t="shared" si="7"/>
        <v>0</v>
      </c>
      <c r="J5" s="100">
        <f t="shared" si="7"/>
        <v>0</v>
      </c>
      <c r="K5" s="100">
        <f t="shared" si="7"/>
        <v>0</v>
      </c>
      <c r="L5" s="100">
        <f t="shared" si="7"/>
        <v>0</v>
      </c>
      <c r="M5" s="100">
        <f t="shared" si="7"/>
        <v>0</v>
      </c>
      <c r="N5" s="100">
        <f t="shared" si="7"/>
        <v>0</v>
      </c>
      <c r="O5" s="100">
        <f t="shared" si="7"/>
        <v>0</v>
      </c>
      <c r="P5" s="100">
        <f t="shared" si="7"/>
        <v>0</v>
      </c>
      <c r="Q5" s="100">
        <f t="shared" si="7"/>
        <v>0</v>
      </c>
      <c r="R5" s="100">
        <f t="shared" si="7"/>
        <v>0</v>
      </c>
      <c r="S5" s="100">
        <f t="shared" si="7"/>
        <v>0</v>
      </c>
      <c r="T5" s="100">
        <f t="shared" si="7"/>
        <v>0</v>
      </c>
      <c r="U5" s="100">
        <f t="shared" si="7"/>
        <v>0</v>
      </c>
      <c r="V5" s="100">
        <f t="shared" si="7"/>
        <v>0</v>
      </c>
      <c r="W5" s="100">
        <f t="shared" si="7"/>
        <v>0</v>
      </c>
      <c r="X5" s="100">
        <f t="shared" si="7"/>
        <v>0</v>
      </c>
      <c r="Y5" s="100">
        <f t="shared" si="7"/>
        <v>0</v>
      </c>
      <c r="Z5" s="100">
        <f t="shared" si="7"/>
        <v>0</v>
      </c>
      <c r="AA5" s="100">
        <f t="shared" si="7"/>
        <v>0</v>
      </c>
      <c r="AB5" s="100">
        <f t="shared" si="7"/>
        <v>0</v>
      </c>
      <c r="AC5" s="100">
        <f t="shared" si="7"/>
        <v>0</v>
      </c>
      <c r="AD5" s="100">
        <f t="shared" si="7"/>
        <v>0</v>
      </c>
      <c r="AE5" s="100">
        <f t="shared" si="7"/>
        <v>0</v>
      </c>
      <c r="AF5" s="100">
        <f t="shared" si="7"/>
        <v>0</v>
      </c>
      <c r="AG5" s="100">
        <f t="shared" si="7"/>
        <v>0</v>
      </c>
      <c r="AH5" s="100">
        <f t="shared" si="7"/>
        <v>0</v>
      </c>
      <c r="AI5" s="100">
        <f t="shared" si="7"/>
        <v>0</v>
      </c>
      <c r="AJ5" s="100">
        <f t="shared" si="7"/>
        <v>0</v>
      </c>
      <c r="AK5" s="100">
        <f t="shared" si="7"/>
        <v>0</v>
      </c>
      <c r="AL5" s="100">
        <f t="shared" si="7"/>
        <v>0</v>
      </c>
      <c r="AM5" s="100">
        <f t="shared" si="7"/>
        <v>0</v>
      </c>
      <c r="AN5" s="100">
        <f t="shared" si="7"/>
        <v>0</v>
      </c>
      <c r="AO5" s="100">
        <f t="shared" si="7"/>
        <v>0</v>
      </c>
      <c r="AP5" s="100">
        <f t="shared" si="7"/>
        <v>0</v>
      </c>
      <c r="AQ5" s="100">
        <f t="shared" si="7"/>
        <v>0</v>
      </c>
      <c r="AR5" s="100">
        <f t="shared" si="7"/>
        <v>0</v>
      </c>
      <c r="AS5" s="100">
        <f t="shared" si="7"/>
        <v>0</v>
      </c>
      <c r="AT5" s="100">
        <f t="shared" si="7"/>
        <v>0</v>
      </c>
      <c r="AU5" s="100">
        <f t="shared" si="7"/>
        <v>0</v>
      </c>
      <c r="AV5" s="100">
        <f t="shared" si="7"/>
        <v>0</v>
      </c>
      <c r="AW5" s="100">
        <f t="shared" si="7"/>
        <v>0</v>
      </c>
      <c r="AX5" s="100">
        <f t="shared" si="7"/>
        <v>0</v>
      </c>
      <c r="AY5" s="100">
        <f t="shared" si="7"/>
        <v>0</v>
      </c>
      <c r="AZ5" s="100">
        <f t="shared" si="7"/>
        <v>0</v>
      </c>
      <c r="BA5" s="100">
        <f t="shared" si="7"/>
        <v>0</v>
      </c>
      <c r="BB5" s="100">
        <f t="shared" si="7"/>
        <v>0</v>
      </c>
      <c r="BC5" s="100">
        <f t="shared" si="7"/>
        <v>0</v>
      </c>
      <c r="BD5" s="100">
        <f t="shared" si="7"/>
        <v>0</v>
      </c>
      <c r="BE5" s="100">
        <f t="shared" si="7"/>
        <v>0</v>
      </c>
      <c r="BF5" s="100">
        <f t="shared" si="7"/>
        <v>0</v>
      </c>
      <c r="BG5" s="100">
        <f t="shared" si="7"/>
        <v>0</v>
      </c>
      <c r="BH5" s="100">
        <f t="shared" si="7"/>
        <v>0</v>
      </c>
      <c r="BI5" s="100">
        <f t="shared" si="7"/>
        <v>0</v>
      </c>
      <c r="BJ5" s="100">
        <f t="shared" si="7"/>
        <v>0</v>
      </c>
      <c r="BK5" s="100">
        <f t="shared" si="7"/>
        <v>0</v>
      </c>
      <c r="BL5" s="100">
        <f t="shared" si="7"/>
        <v>0</v>
      </c>
      <c r="BM5" s="100">
        <f t="shared" si="7"/>
        <v>0</v>
      </c>
      <c r="BN5" s="100">
        <f t="shared" si="7"/>
        <v>0</v>
      </c>
      <c r="BO5" s="100">
        <f t="shared" ref="BO5:DK5" si="8">BO24+BO36+BO47+BO58</f>
        <v>0</v>
      </c>
      <c r="BP5" s="100">
        <f t="shared" si="8"/>
        <v>0</v>
      </c>
      <c r="BQ5" s="100">
        <f t="shared" si="8"/>
        <v>0</v>
      </c>
      <c r="BR5" s="100">
        <f t="shared" si="8"/>
        <v>0</v>
      </c>
      <c r="BS5" s="100">
        <f t="shared" si="8"/>
        <v>0</v>
      </c>
      <c r="BT5" s="100">
        <f t="shared" si="8"/>
        <v>0</v>
      </c>
      <c r="BU5" s="100">
        <f t="shared" si="8"/>
        <v>0</v>
      </c>
      <c r="BV5" s="100">
        <f t="shared" si="8"/>
        <v>0</v>
      </c>
      <c r="BW5" s="100">
        <f t="shared" si="8"/>
        <v>0</v>
      </c>
      <c r="BX5" s="100">
        <f t="shared" si="8"/>
        <v>0</v>
      </c>
      <c r="BY5" s="100">
        <f t="shared" si="8"/>
        <v>0</v>
      </c>
      <c r="BZ5" s="100">
        <f t="shared" si="8"/>
        <v>0</v>
      </c>
      <c r="CA5" s="100">
        <f t="shared" si="8"/>
        <v>0</v>
      </c>
      <c r="CB5" s="100">
        <f t="shared" si="8"/>
        <v>0</v>
      </c>
      <c r="CC5" s="100">
        <f t="shared" si="8"/>
        <v>0</v>
      </c>
      <c r="CD5" s="100">
        <f t="shared" si="8"/>
        <v>0</v>
      </c>
      <c r="CE5" s="100">
        <f t="shared" si="8"/>
        <v>0</v>
      </c>
      <c r="CF5" s="100">
        <f t="shared" si="8"/>
        <v>0</v>
      </c>
      <c r="CG5" s="100">
        <f t="shared" si="8"/>
        <v>0</v>
      </c>
      <c r="CH5" s="100">
        <f t="shared" si="8"/>
        <v>0</v>
      </c>
      <c r="CI5" s="100">
        <f t="shared" si="8"/>
        <v>0</v>
      </c>
      <c r="CJ5" s="100">
        <f t="shared" si="8"/>
        <v>0</v>
      </c>
      <c r="CK5" s="100">
        <f t="shared" si="8"/>
        <v>0</v>
      </c>
      <c r="CL5" s="100">
        <f t="shared" si="8"/>
        <v>0</v>
      </c>
      <c r="CM5" s="100">
        <f t="shared" si="8"/>
        <v>0</v>
      </c>
      <c r="CN5" s="100">
        <f t="shared" si="8"/>
        <v>0</v>
      </c>
      <c r="CO5" s="100">
        <f t="shared" si="8"/>
        <v>0</v>
      </c>
      <c r="CP5" s="100">
        <f t="shared" si="8"/>
        <v>0</v>
      </c>
      <c r="CQ5" s="100">
        <f t="shared" si="8"/>
        <v>0</v>
      </c>
      <c r="CR5" s="100">
        <f t="shared" si="8"/>
        <v>0</v>
      </c>
      <c r="CS5" s="100">
        <f t="shared" si="8"/>
        <v>0</v>
      </c>
      <c r="CT5" s="100">
        <f t="shared" si="8"/>
        <v>0</v>
      </c>
      <c r="CU5" s="100">
        <f t="shared" si="8"/>
        <v>0</v>
      </c>
      <c r="CV5" s="100">
        <f t="shared" si="8"/>
        <v>0</v>
      </c>
      <c r="CW5" s="100">
        <f t="shared" si="8"/>
        <v>0</v>
      </c>
      <c r="CX5" s="100">
        <f t="shared" si="8"/>
        <v>0</v>
      </c>
      <c r="CY5" s="100">
        <f t="shared" si="8"/>
        <v>0</v>
      </c>
      <c r="CZ5" s="100">
        <f t="shared" si="8"/>
        <v>0</v>
      </c>
      <c r="DA5" s="100">
        <f t="shared" si="8"/>
        <v>0</v>
      </c>
      <c r="DB5" s="100">
        <f t="shared" si="8"/>
        <v>0</v>
      </c>
      <c r="DC5" s="100">
        <f t="shared" si="8"/>
        <v>0</v>
      </c>
      <c r="DD5" s="100">
        <f t="shared" si="8"/>
        <v>0</v>
      </c>
      <c r="DE5" s="100">
        <f t="shared" si="8"/>
        <v>0</v>
      </c>
      <c r="DF5" s="100">
        <f t="shared" si="8"/>
        <v>0</v>
      </c>
      <c r="DG5" s="100">
        <f t="shared" si="8"/>
        <v>0</v>
      </c>
      <c r="DH5" s="100">
        <f t="shared" si="8"/>
        <v>0</v>
      </c>
      <c r="DI5" s="100">
        <f t="shared" si="8"/>
        <v>0</v>
      </c>
      <c r="DJ5" s="100">
        <f t="shared" si="8"/>
        <v>0</v>
      </c>
      <c r="DK5" s="100">
        <f t="shared" si="8"/>
        <v>0</v>
      </c>
    </row>
    <row r="6" spans="1:138" ht="13.15" x14ac:dyDescent="0.4">
      <c r="L6" s="116" t="s">
        <v>71</v>
      </c>
      <c r="M6" s="115">
        <f>SUM(B2:M2)</f>
        <v>0</v>
      </c>
      <c r="X6" s="116" t="s">
        <v>71</v>
      </c>
      <c r="Y6" s="115">
        <f>SUM(N2:Y2)</f>
        <v>0</v>
      </c>
      <c r="AJ6" s="116" t="s">
        <v>71</v>
      </c>
      <c r="AK6" s="115">
        <f>SUM(Z2:AK2)</f>
        <v>0</v>
      </c>
    </row>
    <row r="7" spans="1:138" ht="13.15" x14ac:dyDescent="0.4">
      <c r="L7" s="116" t="s">
        <v>70</v>
      </c>
      <c r="M7" s="115">
        <f>SUM(B3:M3)</f>
        <v>0</v>
      </c>
      <c r="X7" s="116" t="s">
        <v>70</v>
      </c>
      <c r="Y7" s="115">
        <f>SUM(N3:Y3)</f>
        <v>0</v>
      </c>
      <c r="AJ7" s="116" t="s">
        <v>70</v>
      </c>
      <c r="AK7" s="115">
        <f>SUM(Z3:AK3)</f>
        <v>0</v>
      </c>
    </row>
    <row r="8" spans="1:138" ht="13.15" x14ac:dyDescent="0.4">
      <c r="L8" s="116" t="s">
        <v>69</v>
      </c>
      <c r="M8" s="115">
        <f>SUM(B4:M4)</f>
        <v>0</v>
      </c>
      <c r="X8" s="116" t="s">
        <v>69</v>
      </c>
      <c r="Y8" s="115">
        <f>SUM(N4:Y4)</f>
        <v>0</v>
      </c>
      <c r="AJ8" s="116" t="s">
        <v>69</v>
      </c>
      <c r="AK8" s="115">
        <f>SUM(Z4:AK4)</f>
        <v>0</v>
      </c>
    </row>
    <row r="14" spans="1:138" ht="13.15" thickBot="1" x14ac:dyDescent="0.4"/>
    <row r="15" spans="1:138" ht="27.75" x14ac:dyDescent="0.6">
      <c r="A15" s="112" t="s">
        <v>65</v>
      </c>
      <c r="B15" s="111">
        <f>'Start Up'!B15</f>
        <v>0</v>
      </c>
      <c r="C15" s="110" t="s">
        <v>64</v>
      </c>
      <c r="D15" s="109">
        <f>PMT(F15,B16,-B15)</f>
        <v>0</v>
      </c>
      <c r="E15" s="108" t="s">
        <v>63</v>
      </c>
      <c r="F15" s="107">
        <f>'Start Up'!M16/12</f>
        <v>8.3333333333333332E-3</v>
      </c>
      <c r="H15" s="106" t="s">
        <v>68</v>
      </c>
    </row>
    <row r="16" spans="1:138" ht="13.5" thickBot="1" x14ac:dyDescent="0.45">
      <c r="A16" s="105" t="s">
        <v>61</v>
      </c>
      <c r="B16" s="104">
        <f>'Start Up'!I16*12</f>
        <v>60</v>
      </c>
      <c r="C16" s="104"/>
      <c r="D16" s="103"/>
      <c r="E16" s="102"/>
      <c r="F16" s="101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</row>
    <row r="17" spans="1:256" x14ac:dyDescent="0.35">
      <c r="B17" s="100"/>
    </row>
    <row r="18" spans="1:256" ht="13.15" thickBot="1" x14ac:dyDescent="0.4">
      <c r="A18" s="99" t="s">
        <v>60</v>
      </c>
      <c r="B18" s="94">
        <f>IF(G15&gt;=$B$16,NA(),G15+1)</f>
        <v>1</v>
      </c>
      <c r="C18" s="94">
        <f t="shared" ref="C18:BN18" si="9">IF(B18&gt;=$B$16,NA(),B18+1)</f>
        <v>2</v>
      </c>
      <c r="D18" s="94">
        <f t="shared" si="9"/>
        <v>3</v>
      </c>
      <c r="E18" s="94">
        <f t="shared" si="9"/>
        <v>4</v>
      </c>
      <c r="F18" s="94">
        <f t="shared" si="9"/>
        <v>5</v>
      </c>
      <c r="G18" s="94">
        <f t="shared" si="9"/>
        <v>6</v>
      </c>
      <c r="H18" s="94">
        <f t="shared" si="9"/>
        <v>7</v>
      </c>
      <c r="I18" s="94">
        <f t="shared" si="9"/>
        <v>8</v>
      </c>
      <c r="J18" s="94">
        <f t="shared" si="9"/>
        <v>9</v>
      </c>
      <c r="K18" s="94">
        <f t="shared" si="9"/>
        <v>10</v>
      </c>
      <c r="L18" s="94">
        <f t="shared" si="9"/>
        <v>11</v>
      </c>
      <c r="M18" s="94">
        <f t="shared" si="9"/>
        <v>12</v>
      </c>
      <c r="N18" s="94">
        <f t="shared" si="9"/>
        <v>13</v>
      </c>
      <c r="O18" s="94">
        <f t="shared" si="9"/>
        <v>14</v>
      </c>
      <c r="P18" s="94">
        <f t="shared" si="9"/>
        <v>15</v>
      </c>
      <c r="Q18" s="94">
        <f t="shared" si="9"/>
        <v>16</v>
      </c>
      <c r="R18" s="94">
        <f t="shared" si="9"/>
        <v>17</v>
      </c>
      <c r="S18" s="94">
        <f t="shared" si="9"/>
        <v>18</v>
      </c>
      <c r="T18" s="94">
        <f t="shared" si="9"/>
        <v>19</v>
      </c>
      <c r="U18" s="94">
        <f t="shared" si="9"/>
        <v>20</v>
      </c>
      <c r="V18" s="94">
        <f t="shared" si="9"/>
        <v>21</v>
      </c>
      <c r="W18" s="94">
        <f t="shared" si="9"/>
        <v>22</v>
      </c>
      <c r="X18" s="94">
        <f t="shared" si="9"/>
        <v>23</v>
      </c>
      <c r="Y18" s="94">
        <f t="shared" si="9"/>
        <v>24</v>
      </c>
      <c r="Z18" s="94">
        <f t="shared" si="9"/>
        <v>25</v>
      </c>
      <c r="AA18" s="94">
        <f t="shared" si="9"/>
        <v>26</v>
      </c>
      <c r="AB18" s="94">
        <f t="shared" si="9"/>
        <v>27</v>
      </c>
      <c r="AC18" s="94">
        <f t="shared" si="9"/>
        <v>28</v>
      </c>
      <c r="AD18" s="94">
        <f t="shared" si="9"/>
        <v>29</v>
      </c>
      <c r="AE18" s="94">
        <f t="shared" si="9"/>
        <v>30</v>
      </c>
      <c r="AF18" s="94">
        <f t="shared" si="9"/>
        <v>31</v>
      </c>
      <c r="AG18" s="94">
        <f t="shared" si="9"/>
        <v>32</v>
      </c>
      <c r="AH18" s="94">
        <f t="shared" si="9"/>
        <v>33</v>
      </c>
      <c r="AI18" s="94">
        <f t="shared" si="9"/>
        <v>34</v>
      </c>
      <c r="AJ18" s="94">
        <f t="shared" si="9"/>
        <v>35</v>
      </c>
      <c r="AK18" s="94">
        <f t="shared" si="9"/>
        <v>36</v>
      </c>
      <c r="AL18" s="94">
        <f t="shared" si="9"/>
        <v>37</v>
      </c>
      <c r="AM18" s="94">
        <f t="shared" si="9"/>
        <v>38</v>
      </c>
      <c r="AN18" s="94">
        <f t="shared" si="9"/>
        <v>39</v>
      </c>
      <c r="AO18" s="94">
        <f t="shared" si="9"/>
        <v>40</v>
      </c>
      <c r="AP18" s="94">
        <f t="shared" si="9"/>
        <v>41</v>
      </c>
      <c r="AQ18" s="94">
        <f t="shared" si="9"/>
        <v>42</v>
      </c>
      <c r="AR18" s="94">
        <f t="shared" si="9"/>
        <v>43</v>
      </c>
      <c r="AS18" s="94">
        <f t="shared" si="9"/>
        <v>44</v>
      </c>
      <c r="AT18" s="94">
        <f t="shared" si="9"/>
        <v>45</v>
      </c>
      <c r="AU18" s="94">
        <f t="shared" si="9"/>
        <v>46</v>
      </c>
      <c r="AV18" s="94">
        <f t="shared" si="9"/>
        <v>47</v>
      </c>
      <c r="AW18" s="94">
        <f t="shared" si="9"/>
        <v>48</v>
      </c>
      <c r="AX18" s="94">
        <f t="shared" si="9"/>
        <v>49</v>
      </c>
      <c r="AY18" s="94">
        <f t="shared" si="9"/>
        <v>50</v>
      </c>
      <c r="AZ18" s="94">
        <f t="shared" si="9"/>
        <v>51</v>
      </c>
      <c r="BA18" s="94">
        <f t="shared" si="9"/>
        <v>52</v>
      </c>
      <c r="BB18" s="94">
        <f t="shared" si="9"/>
        <v>53</v>
      </c>
      <c r="BC18" s="94">
        <f t="shared" si="9"/>
        <v>54</v>
      </c>
      <c r="BD18" s="94">
        <f t="shared" si="9"/>
        <v>55</v>
      </c>
      <c r="BE18" s="94">
        <f t="shared" si="9"/>
        <v>56</v>
      </c>
      <c r="BF18" s="94">
        <f t="shared" si="9"/>
        <v>57</v>
      </c>
      <c r="BG18" s="94">
        <f t="shared" si="9"/>
        <v>58</v>
      </c>
      <c r="BH18" s="94">
        <f t="shared" si="9"/>
        <v>59</v>
      </c>
      <c r="BI18" s="94">
        <f t="shared" si="9"/>
        <v>60</v>
      </c>
      <c r="BJ18" s="94" t="e">
        <f t="shared" si="9"/>
        <v>#N/A</v>
      </c>
      <c r="BK18" s="94" t="e">
        <f t="shared" si="9"/>
        <v>#N/A</v>
      </c>
      <c r="BL18" s="94" t="e">
        <f t="shared" si="9"/>
        <v>#N/A</v>
      </c>
      <c r="BM18" s="94" t="e">
        <f t="shared" si="9"/>
        <v>#N/A</v>
      </c>
      <c r="BN18" s="94" t="e">
        <f t="shared" si="9"/>
        <v>#N/A</v>
      </c>
      <c r="BO18" s="94" t="e">
        <f t="shared" ref="BO18:DZ18" si="10">IF(BN18&gt;=$B$16,NA(),BN18+1)</f>
        <v>#N/A</v>
      </c>
      <c r="BP18" s="94" t="e">
        <f t="shared" si="10"/>
        <v>#N/A</v>
      </c>
      <c r="BQ18" s="94" t="e">
        <f t="shared" si="10"/>
        <v>#N/A</v>
      </c>
      <c r="BR18" s="94" t="e">
        <f t="shared" si="10"/>
        <v>#N/A</v>
      </c>
      <c r="BS18" s="94" t="e">
        <f t="shared" si="10"/>
        <v>#N/A</v>
      </c>
      <c r="BT18" s="94" t="e">
        <f t="shared" si="10"/>
        <v>#N/A</v>
      </c>
      <c r="BU18" s="94" t="e">
        <f t="shared" si="10"/>
        <v>#N/A</v>
      </c>
      <c r="BV18" s="94" t="e">
        <f t="shared" si="10"/>
        <v>#N/A</v>
      </c>
      <c r="BW18" s="94" t="e">
        <f t="shared" si="10"/>
        <v>#N/A</v>
      </c>
      <c r="BX18" s="94" t="e">
        <f t="shared" si="10"/>
        <v>#N/A</v>
      </c>
      <c r="BY18" s="94" t="e">
        <f t="shared" si="10"/>
        <v>#N/A</v>
      </c>
      <c r="BZ18" s="94" t="e">
        <f t="shared" si="10"/>
        <v>#N/A</v>
      </c>
      <c r="CA18" s="94" t="e">
        <f t="shared" si="10"/>
        <v>#N/A</v>
      </c>
      <c r="CB18" s="94" t="e">
        <f t="shared" si="10"/>
        <v>#N/A</v>
      </c>
      <c r="CC18" s="94" t="e">
        <f t="shared" si="10"/>
        <v>#N/A</v>
      </c>
      <c r="CD18" s="94" t="e">
        <f t="shared" si="10"/>
        <v>#N/A</v>
      </c>
      <c r="CE18" s="94" t="e">
        <f t="shared" si="10"/>
        <v>#N/A</v>
      </c>
      <c r="CF18" s="94" t="e">
        <f t="shared" si="10"/>
        <v>#N/A</v>
      </c>
      <c r="CG18" s="94" t="e">
        <f t="shared" si="10"/>
        <v>#N/A</v>
      </c>
      <c r="CH18" s="94" t="e">
        <f t="shared" si="10"/>
        <v>#N/A</v>
      </c>
      <c r="CI18" s="94" t="e">
        <f t="shared" si="10"/>
        <v>#N/A</v>
      </c>
      <c r="CJ18" s="94" t="e">
        <f t="shared" si="10"/>
        <v>#N/A</v>
      </c>
      <c r="CK18" s="94" t="e">
        <f t="shared" si="10"/>
        <v>#N/A</v>
      </c>
      <c r="CL18" s="94" t="e">
        <f t="shared" si="10"/>
        <v>#N/A</v>
      </c>
      <c r="CM18" s="94" t="e">
        <f t="shared" si="10"/>
        <v>#N/A</v>
      </c>
      <c r="CN18" s="94" t="e">
        <f t="shared" si="10"/>
        <v>#N/A</v>
      </c>
      <c r="CO18" s="94" t="e">
        <f t="shared" si="10"/>
        <v>#N/A</v>
      </c>
      <c r="CP18" s="94" t="e">
        <f t="shared" si="10"/>
        <v>#N/A</v>
      </c>
      <c r="CQ18" s="94" t="e">
        <f t="shared" si="10"/>
        <v>#N/A</v>
      </c>
      <c r="CR18" s="94" t="e">
        <f t="shared" si="10"/>
        <v>#N/A</v>
      </c>
      <c r="CS18" s="94" t="e">
        <f t="shared" si="10"/>
        <v>#N/A</v>
      </c>
      <c r="CT18" s="94" t="e">
        <f t="shared" si="10"/>
        <v>#N/A</v>
      </c>
      <c r="CU18" s="94" t="e">
        <f t="shared" si="10"/>
        <v>#N/A</v>
      </c>
      <c r="CV18" s="94" t="e">
        <f t="shared" si="10"/>
        <v>#N/A</v>
      </c>
      <c r="CW18" s="94" t="e">
        <f t="shared" si="10"/>
        <v>#N/A</v>
      </c>
      <c r="CX18" s="94" t="e">
        <f t="shared" si="10"/>
        <v>#N/A</v>
      </c>
      <c r="CY18" s="94" t="e">
        <f t="shared" si="10"/>
        <v>#N/A</v>
      </c>
      <c r="CZ18" s="94" t="e">
        <f t="shared" si="10"/>
        <v>#N/A</v>
      </c>
      <c r="DA18" s="94" t="e">
        <f t="shared" si="10"/>
        <v>#N/A</v>
      </c>
      <c r="DB18" s="94" t="e">
        <f t="shared" si="10"/>
        <v>#N/A</v>
      </c>
      <c r="DC18" s="94" t="e">
        <f t="shared" si="10"/>
        <v>#N/A</v>
      </c>
      <c r="DD18" s="94" t="e">
        <f t="shared" si="10"/>
        <v>#N/A</v>
      </c>
      <c r="DE18" s="94" t="e">
        <f t="shared" si="10"/>
        <v>#N/A</v>
      </c>
      <c r="DF18" s="94" t="e">
        <f t="shared" si="10"/>
        <v>#N/A</v>
      </c>
      <c r="DG18" s="94" t="e">
        <f t="shared" si="10"/>
        <v>#N/A</v>
      </c>
      <c r="DH18" s="94" t="e">
        <f t="shared" si="10"/>
        <v>#N/A</v>
      </c>
      <c r="DI18" s="94" t="e">
        <f t="shared" si="10"/>
        <v>#N/A</v>
      </c>
      <c r="DJ18" s="94" t="e">
        <f t="shared" si="10"/>
        <v>#N/A</v>
      </c>
      <c r="DK18" s="94" t="e">
        <f t="shared" si="10"/>
        <v>#N/A</v>
      </c>
      <c r="DL18" s="94" t="e">
        <f t="shared" si="10"/>
        <v>#N/A</v>
      </c>
      <c r="DM18" s="94" t="e">
        <f t="shared" si="10"/>
        <v>#N/A</v>
      </c>
      <c r="DN18" s="94" t="e">
        <f t="shared" si="10"/>
        <v>#N/A</v>
      </c>
      <c r="DO18" s="94" t="e">
        <f t="shared" si="10"/>
        <v>#N/A</v>
      </c>
      <c r="DP18" s="94" t="e">
        <f t="shared" si="10"/>
        <v>#N/A</v>
      </c>
      <c r="DQ18" s="94" t="e">
        <f t="shared" si="10"/>
        <v>#N/A</v>
      </c>
      <c r="DR18" s="94" t="e">
        <f t="shared" si="10"/>
        <v>#N/A</v>
      </c>
      <c r="DS18" s="94" t="e">
        <f t="shared" si="10"/>
        <v>#N/A</v>
      </c>
      <c r="DT18" s="94" t="e">
        <f t="shared" si="10"/>
        <v>#N/A</v>
      </c>
      <c r="DU18" s="94" t="e">
        <f t="shared" si="10"/>
        <v>#N/A</v>
      </c>
      <c r="DV18" s="94" t="e">
        <f t="shared" si="10"/>
        <v>#N/A</v>
      </c>
      <c r="DW18" s="94" t="e">
        <f t="shared" si="10"/>
        <v>#N/A</v>
      </c>
      <c r="DX18" s="94" t="e">
        <f t="shared" si="10"/>
        <v>#N/A</v>
      </c>
      <c r="DY18" s="94" t="e">
        <f t="shared" si="10"/>
        <v>#N/A</v>
      </c>
      <c r="DZ18" s="94" t="e">
        <f t="shared" si="10"/>
        <v>#N/A</v>
      </c>
      <c r="EA18" s="94" t="e">
        <f t="shared" ref="EA18:GL18" si="11">IF(DZ18&gt;=$B$16,NA(),DZ18+1)</f>
        <v>#N/A</v>
      </c>
      <c r="EB18" s="94" t="e">
        <f t="shared" si="11"/>
        <v>#N/A</v>
      </c>
      <c r="EC18" s="94" t="e">
        <f t="shared" si="11"/>
        <v>#N/A</v>
      </c>
      <c r="ED18" s="94" t="e">
        <f t="shared" si="11"/>
        <v>#N/A</v>
      </c>
      <c r="EE18" s="94" t="e">
        <f t="shared" si="11"/>
        <v>#N/A</v>
      </c>
      <c r="EF18" s="94" t="e">
        <f t="shared" si="11"/>
        <v>#N/A</v>
      </c>
      <c r="EG18" s="94" t="e">
        <f t="shared" si="11"/>
        <v>#N/A</v>
      </c>
      <c r="EH18" s="94" t="e">
        <f t="shared" si="11"/>
        <v>#N/A</v>
      </c>
      <c r="EI18" s="94" t="e">
        <f t="shared" si="11"/>
        <v>#N/A</v>
      </c>
      <c r="EJ18" s="94" t="e">
        <f t="shared" si="11"/>
        <v>#N/A</v>
      </c>
      <c r="EK18" s="94" t="e">
        <f t="shared" si="11"/>
        <v>#N/A</v>
      </c>
      <c r="EL18" s="94" t="e">
        <f t="shared" si="11"/>
        <v>#N/A</v>
      </c>
      <c r="EM18" s="94" t="e">
        <f t="shared" si="11"/>
        <v>#N/A</v>
      </c>
      <c r="EN18" s="94" t="e">
        <f t="shared" si="11"/>
        <v>#N/A</v>
      </c>
      <c r="EO18" s="94" t="e">
        <f t="shared" si="11"/>
        <v>#N/A</v>
      </c>
      <c r="EP18" s="94" t="e">
        <f t="shared" si="11"/>
        <v>#N/A</v>
      </c>
      <c r="EQ18" s="94" t="e">
        <f t="shared" si="11"/>
        <v>#N/A</v>
      </c>
      <c r="ER18" s="94" t="e">
        <f t="shared" si="11"/>
        <v>#N/A</v>
      </c>
      <c r="ES18" s="94" t="e">
        <f t="shared" si="11"/>
        <v>#N/A</v>
      </c>
      <c r="ET18" s="94" t="e">
        <f t="shared" si="11"/>
        <v>#N/A</v>
      </c>
      <c r="EU18" s="94" t="e">
        <f t="shared" si="11"/>
        <v>#N/A</v>
      </c>
      <c r="EV18" s="94" t="e">
        <f t="shared" si="11"/>
        <v>#N/A</v>
      </c>
      <c r="EW18" s="94" t="e">
        <f t="shared" si="11"/>
        <v>#N/A</v>
      </c>
      <c r="EX18" s="94" t="e">
        <f t="shared" si="11"/>
        <v>#N/A</v>
      </c>
      <c r="EY18" s="94" t="e">
        <f t="shared" si="11"/>
        <v>#N/A</v>
      </c>
      <c r="EZ18" s="94" t="e">
        <f t="shared" si="11"/>
        <v>#N/A</v>
      </c>
      <c r="FA18" s="94" t="e">
        <f t="shared" si="11"/>
        <v>#N/A</v>
      </c>
      <c r="FB18" s="94" t="e">
        <f t="shared" si="11"/>
        <v>#N/A</v>
      </c>
      <c r="FC18" s="94" t="e">
        <f t="shared" si="11"/>
        <v>#N/A</v>
      </c>
      <c r="FD18" s="94" t="e">
        <f t="shared" si="11"/>
        <v>#N/A</v>
      </c>
      <c r="FE18" s="94" t="e">
        <f t="shared" si="11"/>
        <v>#N/A</v>
      </c>
      <c r="FF18" s="94" t="e">
        <f t="shared" si="11"/>
        <v>#N/A</v>
      </c>
      <c r="FG18" s="94" t="e">
        <f t="shared" si="11"/>
        <v>#N/A</v>
      </c>
      <c r="FH18" s="94" t="e">
        <f t="shared" si="11"/>
        <v>#N/A</v>
      </c>
      <c r="FI18" s="94" t="e">
        <f t="shared" si="11"/>
        <v>#N/A</v>
      </c>
      <c r="FJ18" s="94" t="e">
        <f t="shared" si="11"/>
        <v>#N/A</v>
      </c>
      <c r="FK18" s="94" t="e">
        <f t="shared" si="11"/>
        <v>#N/A</v>
      </c>
      <c r="FL18" s="94" t="e">
        <f t="shared" si="11"/>
        <v>#N/A</v>
      </c>
      <c r="FM18" s="94" t="e">
        <f t="shared" si="11"/>
        <v>#N/A</v>
      </c>
      <c r="FN18" s="94" t="e">
        <f t="shared" si="11"/>
        <v>#N/A</v>
      </c>
      <c r="FO18" s="94" t="e">
        <f t="shared" si="11"/>
        <v>#N/A</v>
      </c>
      <c r="FP18" s="94" t="e">
        <f t="shared" si="11"/>
        <v>#N/A</v>
      </c>
      <c r="FQ18" s="94" t="e">
        <f t="shared" si="11"/>
        <v>#N/A</v>
      </c>
      <c r="FR18" s="94" t="e">
        <f t="shared" si="11"/>
        <v>#N/A</v>
      </c>
      <c r="FS18" s="94" t="e">
        <f t="shared" si="11"/>
        <v>#N/A</v>
      </c>
      <c r="FT18" s="94" t="e">
        <f t="shared" si="11"/>
        <v>#N/A</v>
      </c>
      <c r="FU18" s="94" t="e">
        <f t="shared" si="11"/>
        <v>#N/A</v>
      </c>
      <c r="FV18" s="94" t="e">
        <f t="shared" si="11"/>
        <v>#N/A</v>
      </c>
      <c r="FW18" s="94" t="e">
        <f t="shared" si="11"/>
        <v>#N/A</v>
      </c>
      <c r="FX18" s="94" t="e">
        <f t="shared" si="11"/>
        <v>#N/A</v>
      </c>
      <c r="FY18" s="94" t="e">
        <f t="shared" si="11"/>
        <v>#N/A</v>
      </c>
      <c r="FZ18" s="94" t="e">
        <f t="shared" si="11"/>
        <v>#N/A</v>
      </c>
      <c r="GA18" s="94" t="e">
        <f t="shared" si="11"/>
        <v>#N/A</v>
      </c>
      <c r="GB18" s="94" t="e">
        <f t="shared" si="11"/>
        <v>#N/A</v>
      </c>
      <c r="GC18" s="94" t="e">
        <f t="shared" si="11"/>
        <v>#N/A</v>
      </c>
      <c r="GD18" s="94" t="e">
        <f t="shared" si="11"/>
        <v>#N/A</v>
      </c>
      <c r="GE18" s="94" t="e">
        <f t="shared" si="11"/>
        <v>#N/A</v>
      </c>
      <c r="GF18" s="94" t="e">
        <f t="shared" si="11"/>
        <v>#N/A</v>
      </c>
      <c r="GG18" s="94" t="e">
        <f t="shared" si="11"/>
        <v>#N/A</v>
      </c>
      <c r="GH18" s="94" t="e">
        <f t="shared" si="11"/>
        <v>#N/A</v>
      </c>
      <c r="GI18" s="94" t="e">
        <f t="shared" si="11"/>
        <v>#N/A</v>
      </c>
      <c r="GJ18" s="94" t="e">
        <f t="shared" si="11"/>
        <v>#N/A</v>
      </c>
      <c r="GK18" s="94" t="e">
        <f t="shared" si="11"/>
        <v>#N/A</v>
      </c>
      <c r="GL18" s="94" t="e">
        <f t="shared" si="11"/>
        <v>#N/A</v>
      </c>
      <c r="GM18" s="94" t="e">
        <f t="shared" ref="GM18:IV18" si="12">IF(GL18&gt;=$B$16,NA(),GL18+1)</f>
        <v>#N/A</v>
      </c>
      <c r="GN18" s="94" t="e">
        <f t="shared" si="12"/>
        <v>#N/A</v>
      </c>
      <c r="GO18" s="94" t="e">
        <f t="shared" si="12"/>
        <v>#N/A</v>
      </c>
      <c r="GP18" s="94" t="e">
        <f t="shared" si="12"/>
        <v>#N/A</v>
      </c>
      <c r="GQ18" s="94" t="e">
        <f t="shared" si="12"/>
        <v>#N/A</v>
      </c>
      <c r="GR18" s="94" t="e">
        <f t="shared" si="12"/>
        <v>#N/A</v>
      </c>
      <c r="GS18" s="94" t="e">
        <f t="shared" si="12"/>
        <v>#N/A</v>
      </c>
      <c r="GT18" s="94" t="e">
        <f t="shared" si="12"/>
        <v>#N/A</v>
      </c>
      <c r="GU18" s="94" t="e">
        <f t="shared" si="12"/>
        <v>#N/A</v>
      </c>
      <c r="GV18" s="94" t="e">
        <f t="shared" si="12"/>
        <v>#N/A</v>
      </c>
      <c r="GW18" s="94" t="e">
        <f t="shared" si="12"/>
        <v>#N/A</v>
      </c>
      <c r="GX18" s="94" t="e">
        <f t="shared" si="12"/>
        <v>#N/A</v>
      </c>
      <c r="GY18" s="94" t="e">
        <f t="shared" si="12"/>
        <v>#N/A</v>
      </c>
      <c r="GZ18" s="94" t="e">
        <f t="shared" si="12"/>
        <v>#N/A</v>
      </c>
      <c r="HA18" s="94" t="e">
        <f t="shared" si="12"/>
        <v>#N/A</v>
      </c>
      <c r="HB18" s="94" t="e">
        <f t="shared" si="12"/>
        <v>#N/A</v>
      </c>
      <c r="HC18" s="94" t="e">
        <f t="shared" si="12"/>
        <v>#N/A</v>
      </c>
      <c r="HD18" s="94" t="e">
        <f t="shared" si="12"/>
        <v>#N/A</v>
      </c>
      <c r="HE18" s="94" t="e">
        <f t="shared" si="12"/>
        <v>#N/A</v>
      </c>
      <c r="HF18" s="94" t="e">
        <f t="shared" si="12"/>
        <v>#N/A</v>
      </c>
      <c r="HG18" s="94" t="e">
        <f t="shared" si="12"/>
        <v>#N/A</v>
      </c>
      <c r="HH18" s="94" t="e">
        <f t="shared" si="12"/>
        <v>#N/A</v>
      </c>
      <c r="HI18" s="94" t="e">
        <f t="shared" si="12"/>
        <v>#N/A</v>
      </c>
      <c r="HJ18" s="94" t="e">
        <f t="shared" si="12"/>
        <v>#N/A</v>
      </c>
      <c r="HK18" s="94" t="e">
        <f t="shared" si="12"/>
        <v>#N/A</v>
      </c>
      <c r="HL18" s="94" t="e">
        <f t="shared" si="12"/>
        <v>#N/A</v>
      </c>
      <c r="HM18" s="94" t="e">
        <f t="shared" si="12"/>
        <v>#N/A</v>
      </c>
      <c r="HN18" s="94" t="e">
        <f t="shared" si="12"/>
        <v>#N/A</v>
      </c>
      <c r="HO18" s="94" t="e">
        <f t="shared" si="12"/>
        <v>#N/A</v>
      </c>
      <c r="HP18" s="94" t="e">
        <f t="shared" si="12"/>
        <v>#N/A</v>
      </c>
      <c r="HQ18" s="94" t="e">
        <f t="shared" si="12"/>
        <v>#N/A</v>
      </c>
      <c r="HR18" s="94" t="e">
        <f t="shared" si="12"/>
        <v>#N/A</v>
      </c>
      <c r="HS18" s="94" t="e">
        <f t="shared" si="12"/>
        <v>#N/A</v>
      </c>
      <c r="HT18" s="94" t="e">
        <f t="shared" si="12"/>
        <v>#N/A</v>
      </c>
      <c r="HU18" s="94" t="e">
        <f t="shared" si="12"/>
        <v>#N/A</v>
      </c>
      <c r="HV18" s="94" t="e">
        <f t="shared" si="12"/>
        <v>#N/A</v>
      </c>
      <c r="HW18" s="94" t="e">
        <f t="shared" si="12"/>
        <v>#N/A</v>
      </c>
      <c r="HX18" s="94" t="e">
        <f t="shared" si="12"/>
        <v>#N/A</v>
      </c>
      <c r="HY18" s="94" t="e">
        <f t="shared" si="12"/>
        <v>#N/A</v>
      </c>
      <c r="HZ18" s="94" t="e">
        <f t="shared" si="12"/>
        <v>#N/A</v>
      </c>
      <c r="IA18" s="94" t="e">
        <f t="shared" si="12"/>
        <v>#N/A</v>
      </c>
      <c r="IB18" s="94" t="e">
        <f t="shared" si="12"/>
        <v>#N/A</v>
      </c>
      <c r="IC18" s="94" t="e">
        <f t="shared" si="12"/>
        <v>#N/A</v>
      </c>
      <c r="ID18" s="94" t="e">
        <f t="shared" si="12"/>
        <v>#N/A</v>
      </c>
      <c r="IE18" s="94" t="e">
        <f t="shared" si="12"/>
        <v>#N/A</v>
      </c>
      <c r="IF18" s="94" t="e">
        <f t="shared" si="12"/>
        <v>#N/A</v>
      </c>
      <c r="IG18" s="94" t="e">
        <f t="shared" si="12"/>
        <v>#N/A</v>
      </c>
      <c r="IH18" s="94" t="e">
        <f t="shared" si="12"/>
        <v>#N/A</v>
      </c>
      <c r="II18" s="94" t="e">
        <f t="shared" si="12"/>
        <v>#N/A</v>
      </c>
      <c r="IJ18" s="94" t="e">
        <f t="shared" si="12"/>
        <v>#N/A</v>
      </c>
      <c r="IK18" s="94" t="e">
        <f t="shared" si="12"/>
        <v>#N/A</v>
      </c>
      <c r="IL18" s="94" t="e">
        <f t="shared" si="12"/>
        <v>#N/A</v>
      </c>
      <c r="IM18" s="94" t="e">
        <f t="shared" si="12"/>
        <v>#N/A</v>
      </c>
      <c r="IN18" s="94" t="e">
        <f t="shared" si="12"/>
        <v>#N/A</v>
      </c>
      <c r="IO18" s="94" t="e">
        <f t="shared" si="12"/>
        <v>#N/A</v>
      </c>
      <c r="IP18" s="94" t="e">
        <f t="shared" si="12"/>
        <v>#N/A</v>
      </c>
      <c r="IQ18" s="94" t="e">
        <f t="shared" si="12"/>
        <v>#N/A</v>
      </c>
      <c r="IR18" s="94" t="e">
        <f t="shared" si="12"/>
        <v>#N/A</v>
      </c>
      <c r="IS18" s="94" t="e">
        <f t="shared" si="12"/>
        <v>#N/A</v>
      </c>
      <c r="IT18" s="94" t="e">
        <f t="shared" si="12"/>
        <v>#N/A</v>
      </c>
      <c r="IU18" s="94" t="e">
        <f t="shared" si="12"/>
        <v>#N/A</v>
      </c>
      <c r="IV18" s="94" t="e">
        <f t="shared" si="12"/>
        <v>#N/A</v>
      </c>
    </row>
    <row r="19" spans="1:256" s="95" customFormat="1" ht="26.65" thickBot="1" x14ac:dyDescent="0.5">
      <c r="A19" s="97" t="s">
        <v>59</v>
      </c>
      <c r="B19" s="95">
        <f t="shared" ref="B19:D19" si="13">IF(ISERROR(B18),0,$D$15)</f>
        <v>0</v>
      </c>
      <c r="C19" s="95">
        <f t="shared" si="13"/>
        <v>0</v>
      </c>
      <c r="D19" s="95">
        <f t="shared" si="13"/>
        <v>0</v>
      </c>
      <c r="E19" s="95">
        <f t="shared" ref="E19:BM19" si="14">IF(ISERROR(E18),0,$D$15)</f>
        <v>0</v>
      </c>
      <c r="F19" s="95">
        <f t="shared" si="14"/>
        <v>0</v>
      </c>
      <c r="G19" s="95">
        <f t="shared" si="14"/>
        <v>0</v>
      </c>
      <c r="H19" s="95">
        <f t="shared" si="14"/>
        <v>0</v>
      </c>
      <c r="I19" s="95">
        <f t="shared" si="14"/>
        <v>0</v>
      </c>
      <c r="J19" s="95">
        <f t="shared" si="14"/>
        <v>0</v>
      </c>
      <c r="K19" s="95">
        <f t="shared" si="14"/>
        <v>0</v>
      </c>
      <c r="L19" s="95">
        <f t="shared" si="14"/>
        <v>0</v>
      </c>
      <c r="M19" s="95">
        <f t="shared" si="14"/>
        <v>0</v>
      </c>
      <c r="N19" s="95">
        <f t="shared" si="14"/>
        <v>0</v>
      </c>
      <c r="O19" s="95">
        <f t="shared" si="14"/>
        <v>0</v>
      </c>
      <c r="P19" s="95">
        <f t="shared" si="14"/>
        <v>0</v>
      </c>
      <c r="Q19" s="95">
        <f t="shared" si="14"/>
        <v>0</v>
      </c>
      <c r="R19" s="95">
        <f t="shared" si="14"/>
        <v>0</v>
      </c>
      <c r="S19" s="95">
        <f t="shared" si="14"/>
        <v>0</v>
      </c>
      <c r="T19" s="95">
        <f t="shared" si="14"/>
        <v>0</v>
      </c>
      <c r="U19" s="95">
        <f t="shared" si="14"/>
        <v>0</v>
      </c>
      <c r="V19" s="95">
        <f t="shared" si="14"/>
        <v>0</v>
      </c>
      <c r="W19" s="95">
        <f t="shared" si="14"/>
        <v>0</v>
      </c>
      <c r="X19" s="95">
        <f t="shared" si="14"/>
        <v>0</v>
      </c>
      <c r="Y19" s="95">
        <f t="shared" si="14"/>
        <v>0</v>
      </c>
      <c r="Z19" s="95">
        <f t="shared" si="14"/>
        <v>0</v>
      </c>
      <c r="AA19" s="95">
        <f t="shared" si="14"/>
        <v>0</v>
      </c>
      <c r="AB19" s="95">
        <f t="shared" si="14"/>
        <v>0</v>
      </c>
      <c r="AC19" s="95">
        <f t="shared" si="14"/>
        <v>0</v>
      </c>
      <c r="AD19" s="95">
        <f t="shared" si="14"/>
        <v>0</v>
      </c>
      <c r="AE19" s="95">
        <f t="shared" si="14"/>
        <v>0</v>
      </c>
      <c r="AF19" s="95">
        <f t="shared" si="14"/>
        <v>0</v>
      </c>
      <c r="AG19" s="95">
        <f t="shared" si="14"/>
        <v>0</v>
      </c>
      <c r="AH19" s="95">
        <f t="shared" si="14"/>
        <v>0</v>
      </c>
      <c r="AI19" s="95">
        <f t="shared" si="14"/>
        <v>0</v>
      </c>
      <c r="AJ19" s="95">
        <f t="shared" si="14"/>
        <v>0</v>
      </c>
      <c r="AK19" s="95">
        <f t="shared" si="14"/>
        <v>0</v>
      </c>
      <c r="AL19" s="95">
        <f t="shared" si="14"/>
        <v>0</v>
      </c>
      <c r="AM19" s="95">
        <f t="shared" si="14"/>
        <v>0</v>
      </c>
      <c r="AN19" s="95">
        <f t="shared" si="14"/>
        <v>0</v>
      </c>
      <c r="AO19" s="95">
        <f t="shared" si="14"/>
        <v>0</v>
      </c>
      <c r="AP19" s="95">
        <f t="shared" si="14"/>
        <v>0</v>
      </c>
      <c r="AQ19" s="95">
        <f t="shared" si="14"/>
        <v>0</v>
      </c>
      <c r="AR19" s="95">
        <f t="shared" si="14"/>
        <v>0</v>
      </c>
      <c r="AS19" s="95">
        <f t="shared" si="14"/>
        <v>0</v>
      </c>
      <c r="AT19" s="95">
        <f t="shared" si="14"/>
        <v>0</v>
      </c>
      <c r="AU19" s="95">
        <f t="shared" si="14"/>
        <v>0</v>
      </c>
      <c r="AV19" s="95">
        <f t="shared" si="14"/>
        <v>0</v>
      </c>
      <c r="AW19" s="95">
        <f t="shared" si="14"/>
        <v>0</v>
      </c>
      <c r="AX19" s="95">
        <f t="shared" si="14"/>
        <v>0</v>
      </c>
      <c r="AY19" s="95">
        <f t="shared" si="14"/>
        <v>0</v>
      </c>
      <c r="AZ19" s="95">
        <f t="shared" si="14"/>
        <v>0</v>
      </c>
      <c r="BA19" s="95">
        <f t="shared" si="14"/>
        <v>0</v>
      </c>
      <c r="BB19" s="95">
        <f t="shared" si="14"/>
        <v>0</v>
      </c>
      <c r="BC19" s="95">
        <f t="shared" si="14"/>
        <v>0</v>
      </c>
      <c r="BD19" s="95">
        <f t="shared" si="14"/>
        <v>0</v>
      </c>
      <c r="BE19" s="95">
        <f t="shared" si="14"/>
        <v>0</v>
      </c>
      <c r="BF19" s="95">
        <f t="shared" si="14"/>
        <v>0</v>
      </c>
      <c r="BG19" s="95">
        <f t="shared" si="14"/>
        <v>0</v>
      </c>
      <c r="BH19" s="95">
        <f t="shared" si="14"/>
        <v>0</v>
      </c>
      <c r="BI19" s="95">
        <f t="shared" si="14"/>
        <v>0</v>
      </c>
      <c r="BJ19" s="95">
        <f t="shared" si="14"/>
        <v>0</v>
      </c>
      <c r="BK19" s="95">
        <f t="shared" si="14"/>
        <v>0</v>
      </c>
      <c r="BL19" s="95">
        <f t="shared" si="14"/>
        <v>0</v>
      </c>
      <c r="BM19" s="95">
        <f t="shared" si="14"/>
        <v>0</v>
      </c>
      <c r="BN19" s="95">
        <f t="shared" ref="BN19:DY19" si="15">IF(ISERROR(BN18),0,$D$15)</f>
        <v>0</v>
      </c>
      <c r="BO19" s="95">
        <f t="shared" si="15"/>
        <v>0</v>
      </c>
      <c r="BP19" s="95">
        <f t="shared" si="15"/>
        <v>0</v>
      </c>
      <c r="BQ19" s="95">
        <f t="shared" si="15"/>
        <v>0</v>
      </c>
      <c r="BR19" s="95">
        <f t="shared" si="15"/>
        <v>0</v>
      </c>
      <c r="BS19" s="95">
        <f t="shared" si="15"/>
        <v>0</v>
      </c>
      <c r="BT19" s="95">
        <f t="shared" si="15"/>
        <v>0</v>
      </c>
      <c r="BU19" s="95">
        <f t="shared" si="15"/>
        <v>0</v>
      </c>
      <c r="BV19" s="95">
        <f t="shared" si="15"/>
        <v>0</v>
      </c>
      <c r="BW19" s="95">
        <f t="shared" si="15"/>
        <v>0</v>
      </c>
      <c r="BX19" s="95">
        <f t="shared" si="15"/>
        <v>0</v>
      </c>
      <c r="BY19" s="95">
        <f t="shared" si="15"/>
        <v>0</v>
      </c>
      <c r="BZ19" s="95">
        <f t="shared" si="15"/>
        <v>0</v>
      </c>
      <c r="CA19" s="95">
        <f t="shared" si="15"/>
        <v>0</v>
      </c>
      <c r="CB19" s="95">
        <f t="shared" si="15"/>
        <v>0</v>
      </c>
      <c r="CC19" s="95">
        <f t="shared" si="15"/>
        <v>0</v>
      </c>
      <c r="CD19" s="95">
        <f t="shared" si="15"/>
        <v>0</v>
      </c>
      <c r="CE19" s="95">
        <f t="shared" si="15"/>
        <v>0</v>
      </c>
      <c r="CF19" s="95">
        <f t="shared" si="15"/>
        <v>0</v>
      </c>
      <c r="CG19" s="95">
        <f t="shared" si="15"/>
        <v>0</v>
      </c>
      <c r="CH19" s="95">
        <f t="shared" si="15"/>
        <v>0</v>
      </c>
      <c r="CI19" s="95">
        <f t="shared" si="15"/>
        <v>0</v>
      </c>
      <c r="CJ19" s="95">
        <f t="shared" si="15"/>
        <v>0</v>
      </c>
      <c r="CK19" s="95">
        <f t="shared" si="15"/>
        <v>0</v>
      </c>
      <c r="CL19" s="95">
        <f t="shared" si="15"/>
        <v>0</v>
      </c>
      <c r="CM19" s="95">
        <f t="shared" si="15"/>
        <v>0</v>
      </c>
      <c r="CN19" s="95">
        <f t="shared" si="15"/>
        <v>0</v>
      </c>
      <c r="CO19" s="95">
        <f t="shared" si="15"/>
        <v>0</v>
      </c>
      <c r="CP19" s="95">
        <f t="shared" si="15"/>
        <v>0</v>
      </c>
      <c r="CQ19" s="95">
        <f t="shared" si="15"/>
        <v>0</v>
      </c>
      <c r="CR19" s="95">
        <f t="shared" si="15"/>
        <v>0</v>
      </c>
      <c r="CS19" s="95">
        <f t="shared" si="15"/>
        <v>0</v>
      </c>
      <c r="CT19" s="95">
        <f t="shared" si="15"/>
        <v>0</v>
      </c>
      <c r="CU19" s="95">
        <f t="shared" si="15"/>
        <v>0</v>
      </c>
      <c r="CV19" s="95">
        <f t="shared" si="15"/>
        <v>0</v>
      </c>
      <c r="CW19" s="95">
        <f t="shared" si="15"/>
        <v>0</v>
      </c>
      <c r="CX19" s="95">
        <f t="shared" si="15"/>
        <v>0</v>
      </c>
      <c r="CY19" s="95">
        <f t="shared" si="15"/>
        <v>0</v>
      </c>
      <c r="CZ19" s="95">
        <f t="shared" si="15"/>
        <v>0</v>
      </c>
      <c r="DA19" s="95">
        <f t="shared" si="15"/>
        <v>0</v>
      </c>
      <c r="DB19" s="95">
        <f t="shared" si="15"/>
        <v>0</v>
      </c>
      <c r="DC19" s="95">
        <f t="shared" si="15"/>
        <v>0</v>
      </c>
      <c r="DD19" s="95">
        <f t="shared" si="15"/>
        <v>0</v>
      </c>
      <c r="DE19" s="95">
        <f t="shared" si="15"/>
        <v>0</v>
      </c>
      <c r="DF19" s="95">
        <f t="shared" si="15"/>
        <v>0</v>
      </c>
      <c r="DG19" s="95">
        <f t="shared" si="15"/>
        <v>0</v>
      </c>
      <c r="DH19" s="95">
        <f t="shared" si="15"/>
        <v>0</v>
      </c>
      <c r="DI19" s="95">
        <f t="shared" si="15"/>
        <v>0</v>
      </c>
      <c r="DJ19" s="95">
        <f t="shared" si="15"/>
        <v>0</v>
      </c>
      <c r="DK19" s="95">
        <f t="shared" si="15"/>
        <v>0</v>
      </c>
      <c r="DL19" s="95">
        <f t="shared" si="15"/>
        <v>0</v>
      </c>
      <c r="DM19" s="95">
        <f t="shared" si="15"/>
        <v>0</v>
      </c>
      <c r="DN19" s="95">
        <f t="shared" si="15"/>
        <v>0</v>
      </c>
      <c r="DO19" s="95">
        <f t="shared" si="15"/>
        <v>0</v>
      </c>
      <c r="DP19" s="95">
        <f t="shared" si="15"/>
        <v>0</v>
      </c>
      <c r="DQ19" s="95">
        <f t="shared" si="15"/>
        <v>0</v>
      </c>
      <c r="DR19" s="95">
        <f t="shared" si="15"/>
        <v>0</v>
      </c>
      <c r="DS19" s="95">
        <f t="shared" si="15"/>
        <v>0</v>
      </c>
      <c r="DT19" s="95">
        <f t="shared" si="15"/>
        <v>0</v>
      </c>
      <c r="DU19" s="95">
        <f t="shared" si="15"/>
        <v>0</v>
      </c>
      <c r="DV19" s="95">
        <f t="shared" si="15"/>
        <v>0</v>
      </c>
      <c r="DW19" s="95">
        <f t="shared" si="15"/>
        <v>0</v>
      </c>
      <c r="DX19" s="95">
        <f t="shared" si="15"/>
        <v>0</v>
      </c>
      <c r="DY19" s="95">
        <f t="shared" si="15"/>
        <v>0</v>
      </c>
      <c r="DZ19" s="95">
        <f t="shared" ref="DZ19:GK19" si="16">IF(ISERROR(DZ18),0,$D$15)</f>
        <v>0</v>
      </c>
      <c r="EA19" s="95">
        <f t="shared" si="16"/>
        <v>0</v>
      </c>
      <c r="EB19" s="95">
        <f t="shared" si="16"/>
        <v>0</v>
      </c>
      <c r="EC19" s="95">
        <f t="shared" si="16"/>
        <v>0</v>
      </c>
      <c r="ED19" s="95">
        <f t="shared" si="16"/>
        <v>0</v>
      </c>
      <c r="EE19" s="95">
        <f t="shared" si="16"/>
        <v>0</v>
      </c>
      <c r="EF19" s="95">
        <f t="shared" si="16"/>
        <v>0</v>
      </c>
      <c r="EG19" s="95">
        <f t="shared" si="16"/>
        <v>0</v>
      </c>
      <c r="EH19" s="95">
        <f t="shared" si="16"/>
        <v>0</v>
      </c>
      <c r="EI19" s="95">
        <f t="shared" si="16"/>
        <v>0</v>
      </c>
      <c r="EJ19" s="95">
        <f t="shared" si="16"/>
        <v>0</v>
      </c>
      <c r="EK19" s="95">
        <f t="shared" si="16"/>
        <v>0</v>
      </c>
      <c r="EL19" s="95">
        <f t="shared" si="16"/>
        <v>0</v>
      </c>
      <c r="EM19" s="95">
        <f t="shared" si="16"/>
        <v>0</v>
      </c>
      <c r="EN19" s="95">
        <f t="shared" si="16"/>
        <v>0</v>
      </c>
      <c r="EO19" s="95">
        <f t="shared" si="16"/>
        <v>0</v>
      </c>
      <c r="EP19" s="95">
        <f t="shared" si="16"/>
        <v>0</v>
      </c>
      <c r="EQ19" s="95">
        <f t="shared" si="16"/>
        <v>0</v>
      </c>
      <c r="ER19" s="95">
        <f t="shared" si="16"/>
        <v>0</v>
      </c>
      <c r="ES19" s="95">
        <f t="shared" si="16"/>
        <v>0</v>
      </c>
      <c r="ET19" s="95">
        <f t="shared" si="16"/>
        <v>0</v>
      </c>
      <c r="EU19" s="95">
        <f t="shared" si="16"/>
        <v>0</v>
      </c>
      <c r="EV19" s="95">
        <f t="shared" si="16"/>
        <v>0</v>
      </c>
      <c r="EW19" s="95">
        <f t="shared" si="16"/>
        <v>0</v>
      </c>
      <c r="EX19" s="95">
        <f t="shared" si="16"/>
        <v>0</v>
      </c>
      <c r="EY19" s="95">
        <f t="shared" si="16"/>
        <v>0</v>
      </c>
      <c r="EZ19" s="95">
        <f t="shared" si="16"/>
        <v>0</v>
      </c>
      <c r="FA19" s="95">
        <f t="shared" si="16"/>
        <v>0</v>
      </c>
      <c r="FB19" s="95">
        <f t="shared" si="16"/>
        <v>0</v>
      </c>
      <c r="FC19" s="95">
        <f t="shared" si="16"/>
        <v>0</v>
      </c>
      <c r="FD19" s="95">
        <f t="shared" si="16"/>
        <v>0</v>
      </c>
      <c r="FE19" s="95">
        <f t="shared" si="16"/>
        <v>0</v>
      </c>
      <c r="FF19" s="95">
        <f t="shared" si="16"/>
        <v>0</v>
      </c>
      <c r="FG19" s="95">
        <f t="shared" si="16"/>
        <v>0</v>
      </c>
      <c r="FH19" s="95">
        <f t="shared" si="16"/>
        <v>0</v>
      </c>
      <c r="FI19" s="95">
        <f t="shared" si="16"/>
        <v>0</v>
      </c>
      <c r="FJ19" s="95">
        <f t="shared" si="16"/>
        <v>0</v>
      </c>
      <c r="FK19" s="95">
        <f t="shared" si="16"/>
        <v>0</v>
      </c>
      <c r="FL19" s="95">
        <f t="shared" si="16"/>
        <v>0</v>
      </c>
      <c r="FM19" s="95">
        <f t="shared" si="16"/>
        <v>0</v>
      </c>
      <c r="FN19" s="95">
        <f t="shared" si="16"/>
        <v>0</v>
      </c>
      <c r="FO19" s="95">
        <f t="shared" si="16"/>
        <v>0</v>
      </c>
      <c r="FP19" s="95">
        <f t="shared" si="16"/>
        <v>0</v>
      </c>
      <c r="FQ19" s="95">
        <f t="shared" si="16"/>
        <v>0</v>
      </c>
      <c r="FR19" s="95">
        <f t="shared" si="16"/>
        <v>0</v>
      </c>
      <c r="FS19" s="95">
        <f t="shared" si="16"/>
        <v>0</v>
      </c>
      <c r="FT19" s="95">
        <f t="shared" si="16"/>
        <v>0</v>
      </c>
      <c r="FU19" s="95">
        <f t="shared" si="16"/>
        <v>0</v>
      </c>
      <c r="FV19" s="95">
        <f t="shared" si="16"/>
        <v>0</v>
      </c>
      <c r="FW19" s="95">
        <f t="shared" si="16"/>
        <v>0</v>
      </c>
      <c r="FX19" s="95">
        <f t="shared" si="16"/>
        <v>0</v>
      </c>
      <c r="FY19" s="95">
        <f t="shared" si="16"/>
        <v>0</v>
      </c>
      <c r="FZ19" s="95">
        <f t="shared" si="16"/>
        <v>0</v>
      </c>
      <c r="GA19" s="95">
        <f t="shared" si="16"/>
        <v>0</v>
      </c>
      <c r="GB19" s="95">
        <f t="shared" si="16"/>
        <v>0</v>
      </c>
      <c r="GC19" s="95">
        <f t="shared" si="16"/>
        <v>0</v>
      </c>
      <c r="GD19" s="95">
        <f t="shared" si="16"/>
        <v>0</v>
      </c>
      <c r="GE19" s="95">
        <f t="shared" si="16"/>
        <v>0</v>
      </c>
      <c r="GF19" s="95">
        <f t="shared" si="16"/>
        <v>0</v>
      </c>
      <c r="GG19" s="95">
        <f t="shared" si="16"/>
        <v>0</v>
      </c>
      <c r="GH19" s="95">
        <f t="shared" si="16"/>
        <v>0</v>
      </c>
      <c r="GI19" s="95">
        <f t="shared" si="16"/>
        <v>0</v>
      </c>
      <c r="GJ19" s="95">
        <f t="shared" si="16"/>
        <v>0</v>
      </c>
      <c r="GK19" s="95">
        <f t="shared" si="16"/>
        <v>0</v>
      </c>
      <c r="GL19" s="95">
        <f t="shared" ref="GL19:IV19" si="17">IF(ISERROR(GL18),0,$D$15)</f>
        <v>0</v>
      </c>
      <c r="GM19" s="95">
        <f t="shared" si="17"/>
        <v>0</v>
      </c>
      <c r="GN19" s="95">
        <f t="shared" si="17"/>
        <v>0</v>
      </c>
      <c r="GO19" s="95">
        <f t="shared" si="17"/>
        <v>0</v>
      </c>
      <c r="GP19" s="95">
        <f t="shared" si="17"/>
        <v>0</v>
      </c>
      <c r="GQ19" s="95">
        <f t="shared" si="17"/>
        <v>0</v>
      </c>
      <c r="GR19" s="95">
        <f t="shared" si="17"/>
        <v>0</v>
      </c>
      <c r="GS19" s="95">
        <f t="shared" si="17"/>
        <v>0</v>
      </c>
      <c r="GT19" s="95">
        <f t="shared" si="17"/>
        <v>0</v>
      </c>
      <c r="GU19" s="95">
        <f t="shared" si="17"/>
        <v>0</v>
      </c>
      <c r="GV19" s="95">
        <f t="shared" si="17"/>
        <v>0</v>
      </c>
      <c r="GW19" s="95">
        <f t="shared" si="17"/>
        <v>0</v>
      </c>
      <c r="GX19" s="95">
        <f t="shared" si="17"/>
        <v>0</v>
      </c>
      <c r="GY19" s="95">
        <f t="shared" si="17"/>
        <v>0</v>
      </c>
      <c r="GZ19" s="95">
        <f t="shared" si="17"/>
        <v>0</v>
      </c>
      <c r="HA19" s="95">
        <f t="shared" si="17"/>
        <v>0</v>
      </c>
      <c r="HB19" s="95">
        <f t="shared" si="17"/>
        <v>0</v>
      </c>
      <c r="HC19" s="95">
        <f t="shared" si="17"/>
        <v>0</v>
      </c>
      <c r="HD19" s="95">
        <f t="shared" si="17"/>
        <v>0</v>
      </c>
      <c r="HE19" s="95">
        <f t="shared" si="17"/>
        <v>0</v>
      </c>
      <c r="HF19" s="95">
        <f t="shared" si="17"/>
        <v>0</v>
      </c>
      <c r="HG19" s="95">
        <f t="shared" si="17"/>
        <v>0</v>
      </c>
      <c r="HH19" s="95">
        <f t="shared" si="17"/>
        <v>0</v>
      </c>
      <c r="HI19" s="95">
        <f t="shared" si="17"/>
        <v>0</v>
      </c>
      <c r="HJ19" s="95">
        <f t="shared" si="17"/>
        <v>0</v>
      </c>
      <c r="HK19" s="95">
        <f t="shared" si="17"/>
        <v>0</v>
      </c>
      <c r="HL19" s="95">
        <f t="shared" si="17"/>
        <v>0</v>
      </c>
      <c r="HM19" s="95">
        <f t="shared" si="17"/>
        <v>0</v>
      </c>
      <c r="HN19" s="95">
        <f t="shared" si="17"/>
        <v>0</v>
      </c>
      <c r="HO19" s="95">
        <f t="shared" si="17"/>
        <v>0</v>
      </c>
      <c r="HP19" s="95">
        <f t="shared" si="17"/>
        <v>0</v>
      </c>
      <c r="HQ19" s="95">
        <f t="shared" si="17"/>
        <v>0</v>
      </c>
      <c r="HR19" s="95">
        <f t="shared" si="17"/>
        <v>0</v>
      </c>
      <c r="HS19" s="95">
        <f t="shared" si="17"/>
        <v>0</v>
      </c>
      <c r="HT19" s="95">
        <f t="shared" si="17"/>
        <v>0</v>
      </c>
      <c r="HU19" s="95">
        <f t="shared" si="17"/>
        <v>0</v>
      </c>
      <c r="HV19" s="95">
        <f t="shared" si="17"/>
        <v>0</v>
      </c>
      <c r="HW19" s="95">
        <f t="shared" si="17"/>
        <v>0</v>
      </c>
      <c r="HX19" s="95">
        <f t="shared" si="17"/>
        <v>0</v>
      </c>
      <c r="HY19" s="95">
        <f t="shared" si="17"/>
        <v>0</v>
      </c>
      <c r="HZ19" s="95">
        <f t="shared" si="17"/>
        <v>0</v>
      </c>
      <c r="IA19" s="95">
        <f t="shared" si="17"/>
        <v>0</v>
      </c>
      <c r="IB19" s="95">
        <f t="shared" si="17"/>
        <v>0</v>
      </c>
      <c r="IC19" s="95">
        <f t="shared" si="17"/>
        <v>0</v>
      </c>
      <c r="ID19" s="95">
        <f t="shared" si="17"/>
        <v>0</v>
      </c>
      <c r="IE19" s="95">
        <f t="shared" si="17"/>
        <v>0</v>
      </c>
      <c r="IF19" s="95">
        <f t="shared" si="17"/>
        <v>0</v>
      </c>
      <c r="IG19" s="95">
        <f t="shared" si="17"/>
        <v>0</v>
      </c>
      <c r="IH19" s="95">
        <f t="shared" si="17"/>
        <v>0</v>
      </c>
      <c r="II19" s="95">
        <f t="shared" si="17"/>
        <v>0</v>
      </c>
      <c r="IJ19" s="95">
        <f t="shared" si="17"/>
        <v>0</v>
      </c>
      <c r="IK19" s="95">
        <f t="shared" si="17"/>
        <v>0</v>
      </c>
      <c r="IL19" s="95">
        <f t="shared" si="17"/>
        <v>0</v>
      </c>
      <c r="IM19" s="95">
        <f t="shared" si="17"/>
        <v>0</v>
      </c>
      <c r="IN19" s="95">
        <f t="shared" si="17"/>
        <v>0</v>
      </c>
      <c r="IO19" s="95">
        <f t="shared" si="17"/>
        <v>0</v>
      </c>
      <c r="IP19" s="95">
        <f t="shared" si="17"/>
        <v>0</v>
      </c>
      <c r="IQ19" s="95">
        <f t="shared" si="17"/>
        <v>0</v>
      </c>
      <c r="IR19" s="95">
        <f t="shared" si="17"/>
        <v>0</v>
      </c>
      <c r="IS19" s="95">
        <f t="shared" si="17"/>
        <v>0</v>
      </c>
      <c r="IT19" s="95">
        <f t="shared" si="17"/>
        <v>0</v>
      </c>
      <c r="IU19" s="95">
        <f t="shared" si="17"/>
        <v>0</v>
      </c>
      <c r="IV19" s="95">
        <f t="shared" si="17"/>
        <v>0</v>
      </c>
    </row>
    <row r="20" spans="1:256" s="95" customFormat="1" ht="14.65" thickBot="1" x14ac:dyDescent="0.5">
      <c r="A20" s="98" t="s">
        <v>58</v>
      </c>
      <c r="B20" s="95">
        <f t="shared" ref="B20:BM20" si="18">IF(ISERROR(B18),0,$F$15*A24)</f>
        <v>0</v>
      </c>
      <c r="C20" s="95">
        <f t="shared" si="18"/>
        <v>0</v>
      </c>
      <c r="D20" s="95">
        <f t="shared" si="18"/>
        <v>0</v>
      </c>
      <c r="E20" s="95">
        <f t="shared" si="18"/>
        <v>0</v>
      </c>
      <c r="F20" s="95">
        <f t="shared" si="18"/>
        <v>0</v>
      </c>
      <c r="G20" s="95">
        <f t="shared" si="18"/>
        <v>0</v>
      </c>
      <c r="H20" s="95">
        <f t="shared" si="18"/>
        <v>0</v>
      </c>
      <c r="I20" s="95">
        <f t="shared" si="18"/>
        <v>0</v>
      </c>
      <c r="J20" s="95">
        <f t="shared" si="18"/>
        <v>0</v>
      </c>
      <c r="K20" s="95">
        <f t="shared" si="18"/>
        <v>0</v>
      </c>
      <c r="L20" s="95">
        <f t="shared" si="18"/>
        <v>0</v>
      </c>
      <c r="M20" s="95">
        <f t="shared" si="18"/>
        <v>0</v>
      </c>
      <c r="N20" s="95">
        <f t="shared" si="18"/>
        <v>0</v>
      </c>
      <c r="O20" s="95">
        <f t="shared" si="18"/>
        <v>0</v>
      </c>
      <c r="P20" s="95">
        <f t="shared" si="18"/>
        <v>0</v>
      </c>
      <c r="Q20" s="95">
        <f t="shared" si="18"/>
        <v>0</v>
      </c>
      <c r="R20" s="95">
        <f t="shared" si="18"/>
        <v>0</v>
      </c>
      <c r="S20" s="95">
        <f t="shared" si="18"/>
        <v>0</v>
      </c>
      <c r="T20" s="95">
        <f t="shared" si="18"/>
        <v>0</v>
      </c>
      <c r="U20" s="95">
        <f t="shared" si="18"/>
        <v>0</v>
      </c>
      <c r="V20" s="95">
        <f t="shared" si="18"/>
        <v>0</v>
      </c>
      <c r="W20" s="95">
        <f t="shared" si="18"/>
        <v>0</v>
      </c>
      <c r="X20" s="95">
        <f t="shared" si="18"/>
        <v>0</v>
      </c>
      <c r="Y20" s="95">
        <f t="shared" si="18"/>
        <v>0</v>
      </c>
      <c r="Z20" s="95">
        <f t="shared" si="18"/>
        <v>0</v>
      </c>
      <c r="AA20" s="95">
        <f t="shared" si="18"/>
        <v>0</v>
      </c>
      <c r="AB20" s="95">
        <f t="shared" si="18"/>
        <v>0</v>
      </c>
      <c r="AC20" s="95">
        <f t="shared" si="18"/>
        <v>0</v>
      </c>
      <c r="AD20" s="95">
        <f t="shared" si="18"/>
        <v>0</v>
      </c>
      <c r="AE20" s="95">
        <f t="shared" si="18"/>
        <v>0</v>
      </c>
      <c r="AF20" s="95">
        <f t="shared" si="18"/>
        <v>0</v>
      </c>
      <c r="AG20" s="95">
        <f t="shared" si="18"/>
        <v>0</v>
      </c>
      <c r="AH20" s="95">
        <f t="shared" si="18"/>
        <v>0</v>
      </c>
      <c r="AI20" s="95">
        <f t="shared" si="18"/>
        <v>0</v>
      </c>
      <c r="AJ20" s="95">
        <f t="shared" si="18"/>
        <v>0</v>
      </c>
      <c r="AK20" s="95">
        <f t="shared" si="18"/>
        <v>0</v>
      </c>
      <c r="AL20" s="95">
        <f t="shared" si="18"/>
        <v>0</v>
      </c>
      <c r="AM20" s="95">
        <f t="shared" si="18"/>
        <v>0</v>
      </c>
      <c r="AN20" s="95">
        <f t="shared" si="18"/>
        <v>0</v>
      </c>
      <c r="AO20" s="95">
        <f t="shared" si="18"/>
        <v>0</v>
      </c>
      <c r="AP20" s="95">
        <f t="shared" si="18"/>
        <v>0</v>
      </c>
      <c r="AQ20" s="95">
        <f t="shared" si="18"/>
        <v>0</v>
      </c>
      <c r="AR20" s="95">
        <f t="shared" si="18"/>
        <v>0</v>
      </c>
      <c r="AS20" s="95">
        <f t="shared" si="18"/>
        <v>0</v>
      </c>
      <c r="AT20" s="95">
        <f t="shared" si="18"/>
        <v>0</v>
      </c>
      <c r="AU20" s="95">
        <f t="shared" si="18"/>
        <v>0</v>
      </c>
      <c r="AV20" s="95">
        <f t="shared" si="18"/>
        <v>0</v>
      </c>
      <c r="AW20" s="95">
        <f t="shared" si="18"/>
        <v>0</v>
      </c>
      <c r="AX20" s="95">
        <f t="shared" si="18"/>
        <v>0</v>
      </c>
      <c r="AY20" s="95">
        <f t="shared" si="18"/>
        <v>0</v>
      </c>
      <c r="AZ20" s="95">
        <f t="shared" si="18"/>
        <v>0</v>
      </c>
      <c r="BA20" s="95">
        <f t="shared" si="18"/>
        <v>0</v>
      </c>
      <c r="BB20" s="95">
        <f t="shared" si="18"/>
        <v>0</v>
      </c>
      <c r="BC20" s="95">
        <f t="shared" si="18"/>
        <v>0</v>
      </c>
      <c r="BD20" s="95">
        <f t="shared" si="18"/>
        <v>0</v>
      </c>
      <c r="BE20" s="95">
        <f t="shared" si="18"/>
        <v>0</v>
      </c>
      <c r="BF20" s="95">
        <f t="shared" si="18"/>
        <v>0</v>
      </c>
      <c r="BG20" s="95">
        <f t="shared" si="18"/>
        <v>0</v>
      </c>
      <c r="BH20" s="95">
        <f t="shared" si="18"/>
        <v>0</v>
      </c>
      <c r="BI20" s="95">
        <f t="shared" si="18"/>
        <v>0</v>
      </c>
      <c r="BJ20" s="95">
        <f t="shared" si="18"/>
        <v>0</v>
      </c>
      <c r="BK20" s="95">
        <f t="shared" si="18"/>
        <v>0</v>
      </c>
      <c r="BL20" s="95">
        <f t="shared" si="18"/>
        <v>0</v>
      </c>
      <c r="BM20" s="95">
        <f t="shared" si="18"/>
        <v>0</v>
      </c>
      <c r="BN20" s="95">
        <f t="shared" ref="BN20:DY20" si="19">IF(ISERROR(BN18),0,$F$15*BM24)</f>
        <v>0</v>
      </c>
      <c r="BO20" s="95">
        <f t="shared" si="19"/>
        <v>0</v>
      </c>
      <c r="BP20" s="95">
        <f t="shared" si="19"/>
        <v>0</v>
      </c>
      <c r="BQ20" s="95">
        <f t="shared" si="19"/>
        <v>0</v>
      </c>
      <c r="BR20" s="95">
        <f t="shared" si="19"/>
        <v>0</v>
      </c>
      <c r="BS20" s="95">
        <f t="shared" si="19"/>
        <v>0</v>
      </c>
      <c r="BT20" s="95">
        <f t="shared" si="19"/>
        <v>0</v>
      </c>
      <c r="BU20" s="95">
        <f t="shared" si="19"/>
        <v>0</v>
      </c>
      <c r="BV20" s="95">
        <f t="shared" si="19"/>
        <v>0</v>
      </c>
      <c r="BW20" s="95">
        <f t="shared" si="19"/>
        <v>0</v>
      </c>
      <c r="BX20" s="95">
        <f t="shared" si="19"/>
        <v>0</v>
      </c>
      <c r="BY20" s="95">
        <f t="shared" si="19"/>
        <v>0</v>
      </c>
      <c r="BZ20" s="95">
        <f t="shared" si="19"/>
        <v>0</v>
      </c>
      <c r="CA20" s="95">
        <f t="shared" si="19"/>
        <v>0</v>
      </c>
      <c r="CB20" s="95">
        <f t="shared" si="19"/>
        <v>0</v>
      </c>
      <c r="CC20" s="95">
        <f t="shared" si="19"/>
        <v>0</v>
      </c>
      <c r="CD20" s="95">
        <f t="shared" si="19"/>
        <v>0</v>
      </c>
      <c r="CE20" s="95">
        <f t="shared" si="19"/>
        <v>0</v>
      </c>
      <c r="CF20" s="95">
        <f t="shared" si="19"/>
        <v>0</v>
      </c>
      <c r="CG20" s="95">
        <f t="shared" si="19"/>
        <v>0</v>
      </c>
      <c r="CH20" s="95">
        <f t="shared" si="19"/>
        <v>0</v>
      </c>
      <c r="CI20" s="95">
        <f t="shared" si="19"/>
        <v>0</v>
      </c>
      <c r="CJ20" s="95">
        <f t="shared" si="19"/>
        <v>0</v>
      </c>
      <c r="CK20" s="95">
        <f t="shared" si="19"/>
        <v>0</v>
      </c>
      <c r="CL20" s="95">
        <f t="shared" si="19"/>
        <v>0</v>
      </c>
      <c r="CM20" s="95">
        <f t="shared" si="19"/>
        <v>0</v>
      </c>
      <c r="CN20" s="95">
        <f t="shared" si="19"/>
        <v>0</v>
      </c>
      <c r="CO20" s="95">
        <f t="shared" si="19"/>
        <v>0</v>
      </c>
      <c r="CP20" s="95">
        <f t="shared" si="19"/>
        <v>0</v>
      </c>
      <c r="CQ20" s="95">
        <f t="shared" si="19"/>
        <v>0</v>
      </c>
      <c r="CR20" s="95">
        <f t="shared" si="19"/>
        <v>0</v>
      </c>
      <c r="CS20" s="95">
        <f t="shared" si="19"/>
        <v>0</v>
      </c>
      <c r="CT20" s="95">
        <f t="shared" si="19"/>
        <v>0</v>
      </c>
      <c r="CU20" s="95">
        <f t="shared" si="19"/>
        <v>0</v>
      </c>
      <c r="CV20" s="95">
        <f t="shared" si="19"/>
        <v>0</v>
      </c>
      <c r="CW20" s="95">
        <f t="shared" si="19"/>
        <v>0</v>
      </c>
      <c r="CX20" s="95">
        <f t="shared" si="19"/>
        <v>0</v>
      </c>
      <c r="CY20" s="95">
        <f t="shared" si="19"/>
        <v>0</v>
      </c>
      <c r="CZ20" s="95">
        <f t="shared" si="19"/>
        <v>0</v>
      </c>
      <c r="DA20" s="95">
        <f t="shared" si="19"/>
        <v>0</v>
      </c>
      <c r="DB20" s="95">
        <f t="shared" si="19"/>
        <v>0</v>
      </c>
      <c r="DC20" s="95">
        <f t="shared" si="19"/>
        <v>0</v>
      </c>
      <c r="DD20" s="95">
        <f t="shared" si="19"/>
        <v>0</v>
      </c>
      <c r="DE20" s="95">
        <f t="shared" si="19"/>
        <v>0</v>
      </c>
      <c r="DF20" s="95">
        <f t="shared" si="19"/>
        <v>0</v>
      </c>
      <c r="DG20" s="95">
        <f t="shared" si="19"/>
        <v>0</v>
      </c>
      <c r="DH20" s="95">
        <f t="shared" si="19"/>
        <v>0</v>
      </c>
      <c r="DI20" s="95">
        <f t="shared" si="19"/>
        <v>0</v>
      </c>
      <c r="DJ20" s="95">
        <f t="shared" si="19"/>
        <v>0</v>
      </c>
      <c r="DK20" s="95">
        <f t="shared" si="19"/>
        <v>0</v>
      </c>
      <c r="DL20" s="95">
        <f t="shared" si="19"/>
        <v>0</v>
      </c>
      <c r="DM20" s="95">
        <f t="shared" si="19"/>
        <v>0</v>
      </c>
      <c r="DN20" s="95">
        <f t="shared" si="19"/>
        <v>0</v>
      </c>
      <c r="DO20" s="95">
        <f t="shared" si="19"/>
        <v>0</v>
      </c>
      <c r="DP20" s="95">
        <f t="shared" si="19"/>
        <v>0</v>
      </c>
      <c r="DQ20" s="95">
        <f t="shared" si="19"/>
        <v>0</v>
      </c>
      <c r="DR20" s="95">
        <f t="shared" si="19"/>
        <v>0</v>
      </c>
      <c r="DS20" s="95">
        <f t="shared" si="19"/>
        <v>0</v>
      </c>
      <c r="DT20" s="95">
        <f t="shared" si="19"/>
        <v>0</v>
      </c>
      <c r="DU20" s="95">
        <f t="shared" si="19"/>
        <v>0</v>
      </c>
      <c r="DV20" s="95">
        <f t="shared" si="19"/>
        <v>0</v>
      </c>
      <c r="DW20" s="95">
        <f t="shared" si="19"/>
        <v>0</v>
      </c>
      <c r="DX20" s="95">
        <f t="shared" si="19"/>
        <v>0</v>
      </c>
      <c r="DY20" s="95">
        <f t="shared" si="19"/>
        <v>0</v>
      </c>
      <c r="DZ20" s="95">
        <f t="shared" ref="DZ20:GK20" si="20">IF(ISERROR(DZ18),0,$F$15*DY24)</f>
        <v>0</v>
      </c>
      <c r="EA20" s="95">
        <f t="shared" si="20"/>
        <v>0</v>
      </c>
      <c r="EB20" s="95">
        <f t="shared" si="20"/>
        <v>0</v>
      </c>
      <c r="EC20" s="95">
        <f t="shared" si="20"/>
        <v>0</v>
      </c>
      <c r="ED20" s="95">
        <f t="shared" si="20"/>
        <v>0</v>
      </c>
      <c r="EE20" s="95">
        <f t="shared" si="20"/>
        <v>0</v>
      </c>
      <c r="EF20" s="95">
        <f t="shared" si="20"/>
        <v>0</v>
      </c>
      <c r="EG20" s="95">
        <f t="shared" si="20"/>
        <v>0</v>
      </c>
      <c r="EH20" s="95">
        <f t="shared" si="20"/>
        <v>0</v>
      </c>
      <c r="EI20" s="95">
        <f t="shared" si="20"/>
        <v>0</v>
      </c>
      <c r="EJ20" s="95">
        <f t="shared" si="20"/>
        <v>0</v>
      </c>
      <c r="EK20" s="95">
        <f t="shared" si="20"/>
        <v>0</v>
      </c>
      <c r="EL20" s="95">
        <f t="shared" si="20"/>
        <v>0</v>
      </c>
      <c r="EM20" s="95">
        <f t="shared" si="20"/>
        <v>0</v>
      </c>
      <c r="EN20" s="95">
        <f t="shared" si="20"/>
        <v>0</v>
      </c>
      <c r="EO20" s="95">
        <f t="shared" si="20"/>
        <v>0</v>
      </c>
      <c r="EP20" s="95">
        <f t="shared" si="20"/>
        <v>0</v>
      </c>
      <c r="EQ20" s="95">
        <f t="shared" si="20"/>
        <v>0</v>
      </c>
      <c r="ER20" s="95">
        <f t="shared" si="20"/>
        <v>0</v>
      </c>
      <c r="ES20" s="95">
        <f t="shared" si="20"/>
        <v>0</v>
      </c>
      <c r="ET20" s="95">
        <f t="shared" si="20"/>
        <v>0</v>
      </c>
      <c r="EU20" s="95">
        <f t="shared" si="20"/>
        <v>0</v>
      </c>
      <c r="EV20" s="95">
        <f t="shared" si="20"/>
        <v>0</v>
      </c>
      <c r="EW20" s="95">
        <f t="shared" si="20"/>
        <v>0</v>
      </c>
      <c r="EX20" s="95">
        <f t="shared" si="20"/>
        <v>0</v>
      </c>
      <c r="EY20" s="95">
        <f t="shared" si="20"/>
        <v>0</v>
      </c>
      <c r="EZ20" s="95">
        <f t="shared" si="20"/>
        <v>0</v>
      </c>
      <c r="FA20" s="95">
        <f t="shared" si="20"/>
        <v>0</v>
      </c>
      <c r="FB20" s="95">
        <f t="shared" si="20"/>
        <v>0</v>
      </c>
      <c r="FC20" s="95">
        <f t="shared" si="20"/>
        <v>0</v>
      </c>
      <c r="FD20" s="95">
        <f t="shared" si="20"/>
        <v>0</v>
      </c>
      <c r="FE20" s="95">
        <f t="shared" si="20"/>
        <v>0</v>
      </c>
      <c r="FF20" s="95">
        <f t="shared" si="20"/>
        <v>0</v>
      </c>
      <c r="FG20" s="95">
        <f t="shared" si="20"/>
        <v>0</v>
      </c>
      <c r="FH20" s="95">
        <f t="shared" si="20"/>
        <v>0</v>
      </c>
      <c r="FI20" s="95">
        <f t="shared" si="20"/>
        <v>0</v>
      </c>
      <c r="FJ20" s="95">
        <f t="shared" si="20"/>
        <v>0</v>
      </c>
      <c r="FK20" s="95">
        <f t="shared" si="20"/>
        <v>0</v>
      </c>
      <c r="FL20" s="95">
        <f t="shared" si="20"/>
        <v>0</v>
      </c>
      <c r="FM20" s="95">
        <f t="shared" si="20"/>
        <v>0</v>
      </c>
      <c r="FN20" s="95">
        <f t="shared" si="20"/>
        <v>0</v>
      </c>
      <c r="FO20" s="95">
        <f t="shared" si="20"/>
        <v>0</v>
      </c>
      <c r="FP20" s="95">
        <f t="shared" si="20"/>
        <v>0</v>
      </c>
      <c r="FQ20" s="95">
        <f t="shared" si="20"/>
        <v>0</v>
      </c>
      <c r="FR20" s="95">
        <f t="shared" si="20"/>
        <v>0</v>
      </c>
      <c r="FS20" s="95">
        <f t="shared" si="20"/>
        <v>0</v>
      </c>
      <c r="FT20" s="95">
        <f t="shared" si="20"/>
        <v>0</v>
      </c>
      <c r="FU20" s="95">
        <f t="shared" si="20"/>
        <v>0</v>
      </c>
      <c r="FV20" s="95">
        <f t="shared" si="20"/>
        <v>0</v>
      </c>
      <c r="FW20" s="95">
        <f t="shared" si="20"/>
        <v>0</v>
      </c>
      <c r="FX20" s="95">
        <f t="shared" si="20"/>
        <v>0</v>
      </c>
      <c r="FY20" s="95">
        <f t="shared" si="20"/>
        <v>0</v>
      </c>
      <c r="FZ20" s="95">
        <f t="shared" si="20"/>
        <v>0</v>
      </c>
      <c r="GA20" s="95">
        <f t="shared" si="20"/>
        <v>0</v>
      </c>
      <c r="GB20" s="95">
        <f t="shared" si="20"/>
        <v>0</v>
      </c>
      <c r="GC20" s="95">
        <f t="shared" si="20"/>
        <v>0</v>
      </c>
      <c r="GD20" s="95">
        <f t="shared" si="20"/>
        <v>0</v>
      </c>
      <c r="GE20" s="95">
        <f t="shared" si="20"/>
        <v>0</v>
      </c>
      <c r="GF20" s="95">
        <f t="shared" si="20"/>
        <v>0</v>
      </c>
      <c r="GG20" s="95">
        <f t="shared" si="20"/>
        <v>0</v>
      </c>
      <c r="GH20" s="95">
        <f t="shared" si="20"/>
        <v>0</v>
      </c>
      <c r="GI20" s="95">
        <f t="shared" si="20"/>
        <v>0</v>
      </c>
      <c r="GJ20" s="95">
        <f t="shared" si="20"/>
        <v>0</v>
      </c>
      <c r="GK20" s="95">
        <f t="shared" si="20"/>
        <v>0</v>
      </c>
      <c r="GL20" s="95">
        <f t="shared" ref="GL20:IV20" si="21">IF(ISERROR(GL18),0,$F$15*GK24)</f>
        <v>0</v>
      </c>
      <c r="GM20" s="95">
        <f t="shared" si="21"/>
        <v>0</v>
      </c>
      <c r="GN20" s="95">
        <f t="shared" si="21"/>
        <v>0</v>
      </c>
      <c r="GO20" s="95">
        <f t="shared" si="21"/>
        <v>0</v>
      </c>
      <c r="GP20" s="95">
        <f t="shared" si="21"/>
        <v>0</v>
      </c>
      <c r="GQ20" s="95">
        <f t="shared" si="21"/>
        <v>0</v>
      </c>
      <c r="GR20" s="95">
        <f t="shared" si="21"/>
        <v>0</v>
      </c>
      <c r="GS20" s="95">
        <f t="shared" si="21"/>
        <v>0</v>
      </c>
      <c r="GT20" s="95">
        <f t="shared" si="21"/>
        <v>0</v>
      </c>
      <c r="GU20" s="95">
        <f t="shared" si="21"/>
        <v>0</v>
      </c>
      <c r="GV20" s="95">
        <f t="shared" si="21"/>
        <v>0</v>
      </c>
      <c r="GW20" s="95">
        <f t="shared" si="21"/>
        <v>0</v>
      </c>
      <c r="GX20" s="95">
        <f t="shared" si="21"/>
        <v>0</v>
      </c>
      <c r="GY20" s="95">
        <f t="shared" si="21"/>
        <v>0</v>
      </c>
      <c r="GZ20" s="95">
        <f t="shared" si="21"/>
        <v>0</v>
      </c>
      <c r="HA20" s="95">
        <f t="shared" si="21"/>
        <v>0</v>
      </c>
      <c r="HB20" s="95">
        <f t="shared" si="21"/>
        <v>0</v>
      </c>
      <c r="HC20" s="95">
        <f t="shared" si="21"/>
        <v>0</v>
      </c>
      <c r="HD20" s="95">
        <f t="shared" si="21"/>
        <v>0</v>
      </c>
      <c r="HE20" s="95">
        <f t="shared" si="21"/>
        <v>0</v>
      </c>
      <c r="HF20" s="95">
        <f t="shared" si="21"/>
        <v>0</v>
      </c>
      <c r="HG20" s="95">
        <f t="shared" si="21"/>
        <v>0</v>
      </c>
      <c r="HH20" s="95">
        <f t="shared" si="21"/>
        <v>0</v>
      </c>
      <c r="HI20" s="95">
        <f t="shared" si="21"/>
        <v>0</v>
      </c>
      <c r="HJ20" s="95">
        <f t="shared" si="21"/>
        <v>0</v>
      </c>
      <c r="HK20" s="95">
        <f t="shared" si="21"/>
        <v>0</v>
      </c>
      <c r="HL20" s="95">
        <f t="shared" si="21"/>
        <v>0</v>
      </c>
      <c r="HM20" s="95">
        <f t="shared" si="21"/>
        <v>0</v>
      </c>
      <c r="HN20" s="95">
        <f t="shared" si="21"/>
        <v>0</v>
      </c>
      <c r="HO20" s="95">
        <f t="shared" si="21"/>
        <v>0</v>
      </c>
      <c r="HP20" s="95">
        <f t="shared" si="21"/>
        <v>0</v>
      </c>
      <c r="HQ20" s="95">
        <f t="shared" si="21"/>
        <v>0</v>
      </c>
      <c r="HR20" s="95">
        <f t="shared" si="21"/>
        <v>0</v>
      </c>
      <c r="HS20" s="95">
        <f t="shared" si="21"/>
        <v>0</v>
      </c>
      <c r="HT20" s="95">
        <f t="shared" si="21"/>
        <v>0</v>
      </c>
      <c r="HU20" s="95">
        <f t="shared" si="21"/>
        <v>0</v>
      </c>
      <c r="HV20" s="95">
        <f t="shared" si="21"/>
        <v>0</v>
      </c>
      <c r="HW20" s="95">
        <f t="shared" si="21"/>
        <v>0</v>
      </c>
      <c r="HX20" s="95">
        <f t="shared" si="21"/>
        <v>0</v>
      </c>
      <c r="HY20" s="95">
        <f t="shared" si="21"/>
        <v>0</v>
      </c>
      <c r="HZ20" s="95">
        <f t="shared" si="21"/>
        <v>0</v>
      </c>
      <c r="IA20" s="95">
        <f t="shared" si="21"/>
        <v>0</v>
      </c>
      <c r="IB20" s="95">
        <f t="shared" si="21"/>
        <v>0</v>
      </c>
      <c r="IC20" s="95">
        <f t="shared" si="21"/>
        <v>0</v>
      </c>
      <c r="ID20" s="95">
        <f t="shared" si="21"/>
        <v>0</v>
      </c>
      <c r="IE20" s="95">
        <f t="shared" si="21"/>
        <v>0</v>
      </c>
      <c r="IF20" s="95">
        <f t="shared" si="21"/>
        <v>0</v>
      </c>
      <c r="IG20" s="95">
        <f t="shared" si="21"/>
        <v>0</v>
      </c>
      <c r="IH20" s="95">
        <f t="shared" si="21"/>
        <v>0</v>
      </c>
      <c r="II20" s="95">
        <f t="shared" si="21"/>
        <v>0</v>
      </c>
      <c r="IJ20" s="95">
        <f t="shared" si="21"/>
        <v>0</v>
      </c>
      <c r="IK20" s="95">
        <f t="shared" si="21"/>
        <v>0</v>
      </c>
      <c r="IL20" s="95">
        <f t="shared" si="21"/>
        <v>0</v>
      </c>
      <c r="IM20" s="95">
        <f t="shared" si="21"/>
        <v>0</v>
      </c>
      <c r="IN20" s="95">
        <f t="shared" si="21"/>
        <v>0</v>
      </c>
      <c r="IO20" s="95">
        <f t="shared" si="21"/>
        <v>0</v>
      </c>
      <c r="IP20" s="95">
        <f t="shared" si="21"/>
        <v>0</v>
      </c>
      <c r="IQ20" s="95">
        <f t="shared" si="21"/>
        <v>0</v>
      </c>
      <c r="IR20" s="95">
        <f t="shared" si="21"/>
        <v>0</v>
      </c>
      <c r="IS20" s="95">
        <f t="shared" si="21"/>
        <v>0</v>
      </c>
      <c r="IT20" s="95">
        <f t="shared" si="21"/>
        <v>0</v>
      </c>
      <c r="IU20" s="95">
        <f t="shared" si="21"/>
        <v>0</v>
      </c>
      <c r="IV20" s="95">
        <f t="shared" si="21"/>
        <v>0</v>
      </c>
    </row>
    <row r="21" spans="1:256" s="95" customFormat="1" ht="14.65" thickBot="1" x14ac:dyDescent="0.5">
      <c r="A21" s="97" t="s">
        <v>57</v>
      </c>
      <c r="B21" s="95">
        <f>IF(ISERROR(B18),0,SUM($B$20:B20))</f>
        <v>0</v>
      </c>
      <c r="C21" s="95">
        <f>IF(ISERROR(C18),0,SUM($B$20:C20))</f>
        <v>0</v>
      </c>
      <c r="D21" s="95">
        <f>IF(ISERROR(D18),0,SUM($B$20:D20))</f>
        <v>0</v>
      </c>
      <c r="E21" s="95">
        <f>IF(ISERROR(E18),0,SUM($B$20:E20))</f>
        <v>0</v>
      </c>
      <c r="F21" s="95">
        <f>IF(ISERROR(F18),0,SUM($B$20:F20))</f>
        <v>0</v>
      </c>
      <c r="G21" s="95">
        <f>IF(ISERROR(G18),0,SUM($B$20:G20))</f>
        <v>0</v>
      </c>
      <c r="H21" s="95">
        <f>IF(ISERROR(H18),0,SUM($B$20:H20))</f>
        <v>0</v>
      </c>
      <c r="I21" s="95">
        <f>IF(ISERROR(I18),0,SUM($B$20:I20))</f>
        <v>0</v>
      </c>
      <c r="J21" s="95">
        <f>IF(ISERROR(J18),0,SUM($B$20:J20))</f>
        <v>0</v>
      </c>
      <c r="K21" s="95">
        <f>IF(ISERROR(K18),0,SUM($B$20:K20))</f>
        <v>0</v>
      </c>
      <c r="L21" s="95">
        <f>IF(ISERROR(L18),0,SUM($B$20:L20))</f>
        <v>0</v>
      </c>
      <c r="M21" s="95">
        <f>IF(ISERROR(M18),0,SUM($B$20:M20))</f>
        <v>0</v>
      </c>
      <c r="N21" s="95">
        <f>IF(ISERROR(N18),0,SUM($B$20:N20))</f>
        <v>0</v>
      </c>
      <c r="O21" s="95">
        <f>IF(ISERROR(O18),0,SUM($B$20:O20))</f>
        <v>0</v>
      </c>
      <c r="P21" s="95">
        <f>IF(ISERROR(P18),0,SUM($B$20:P20))</f>
        <v>0</v>
      </c>
      <c r="Q21" s="95">
        <f>IF(ISERROR(Q18),0,SUM($B$20:Q20))</f>
        <v>0</v>
      </c>
      <c r="R21" s="95">
        <f>IF(ISERROR(R18),0,SUM($B$20:R20))</f>
        <v>0</v>
      </c>
      <c r="S21" s="95">
        <f>IF(ISERROR(S18),0,SUM($B$20:S20))</f>
        <v>0</v>
      </c>
      <c r="T21" s="95">
        <f>IF(ISERROR(T18),0,SUM($B$20:T20))</f>
        <v>0</v>
      </c>
      <c r="U21" s="95">
        <f>IF(ISERROR(U18),0,SUM($B$20:U20))</f>
        <v>0</v>
      </c>
      <c r="V21" s="95">
        <f>IF(ISERROR(V18),0,SUM($B$20:V20))</f>
        <v>0</v>
      </c>
      <c r="W21" s="95">
        <f>IF(ISERROR(W18),0,SUM($B$20:W20))</f>
        <v>0</v>
      </c>
      <c r="X21" s="95">
        <f>IF(ISERROR(X18),0,SUM($B$20:X20))</f>
        <v>0</v>
      </c>
      <c r="Y21" s="95">
        <f>IF(ISERROR(Y18),0,SUM($B$20:Y20))</f>
        <v>0</v>
      </c>
      <c r="Z21" s="95">
        <f>IF(ISERROR(Z18),0,SUM($B$20:Z20))</f>
        <v>0</v>
      </c>
      <c r="AA21" s="95">
        <f>IF(ISERROR(AA18),0,SUM($B$20:AA20))</f>
        <v>0</v>
      </c>
      <c r="AB21" s="95">
        <f>IF(ISERROR(AB18),0,SUM($B$20:AB20))</f>
        <v>0</v>
      </c>
      <c r="AC21" s="95">
        <f>IF(ISERROR(AC18),0,SUM($B$20:AC20))</f>
        <v>0</v>
      </c>
      <c r="AD21" s="95">
        <f>IF(ISERROR(AD18),0,SUM($B$20:AD20))</f>
        <v>0</v>
      </c>
      <c r="AE21" s="95">
        <f>IF(ISERROR(AE18),0,SUM($B$20:AE20))</f>
        <v>0</v>
      </c>
      <c r="AF21" s="95">
        <f>IF(ISERROR(AF18),0,SUM($B$20:AF20))</f>
        <v>0</v>
      </c>
      <c r="AG21" s="95">
        <f>IF(ISERROR(AG18),0,SUM($B$20:AG20))</f>
        <v>0</v>
      </c>
      <c r="AH21" s="95">
        <f>IF(ISERROR(AH18),0,SUM($B$20:AH20))</f>
        <v>0</v>
      </c>
      <c r="AI21" s="95">
        <f>IF(ISERROR(AI18),0,SUM($B$20:AI20))</f>
        <v>0</v>
      </c>
      <c r="AJ21" s="95">
        <f>IF(ISERROR(AJ18),0,SUM($B$20:AJ20))</f>
        <v>0</v>
      </c>
      <c r="AK21" s="95">
        <f>IF(ISERROR(AK18),0,SUM($B$20:AK20))</f>
        <v>0</v>
      </c>
      <c r="AL21" s="95">
        <f>IF(ISERROR(AL18),0,SUM($B$20:AL20))</f>
        <v>0</v>
      </c>
      <c r="AM21" s="95">
        <f>IF(ISERROR(AM18),0,SUM($B$20:AM20))</f>
        <v>0</v>
      </c>
      <c r="AN21" s="95">
        <f>IF(ISERROR(AN18),0,SUM($B$20:AN20))</f>
        <v>0</v>
      </c>
      <c r="AO21" s="95">
        <f>IF(ISERROR(AO18),0,SUM($B$20:AO20))</f>
        <v>0</v>
      </c>
      <c r="AP21" s="95">
        <f>IF(ISERROR(AP18),0,SUM($B$20:AP20))</f>
        <v>0</v>
      </c>
      <c r="AQ21" s="95">
        <f>IF(ISERROR(AQ18),0,SUM($B$20:AQ20))</f>
        <v>0</v>
      </c>
      <c r="AR21" s="95">
        <f>IF(ISERROR(AR18),0,SUM($B$20:AR20))</f>
        <v>0</v>
      </c>
      <c r="AS21" s="95">
        <f>IF(ISERROR(AS18),0,SUM($B$20:AS20))</f>
        <v>0</v>
      </c>
      <c r="AT21" s="95">
        <f>IF(ISERROR(AT18),0,SUM($B$20:AT20))</f>
        <v>0</v>
      </c>
      <c r="AU21" s="95">
        <f>IF(ISERROR(AU18),0,SUM($B$20:AU20))</f>
        <v>0</v>
      </c>
      <c r="AV21" s="95">
        <f>IF(ISERROR(AV18),0,SUM($B$20:AV20))</f>
        <v>0</v>
      </c>
      <c r="AW21" s="95">
        <f>IF(ISERROR(AW18),0,SUM($B$20:AW20))</f>
        <v>0</v>
      </c>
      <c r="AX21" s="95">
        <f>IF(ISERROR(AX18),0,SUM($B$20:AX20))</f>
        <v>0</v>
      </c>
      <c r="AY21" s="95">
        <f>IF(ISERROR(AY18),0,SUM($B$20:AY20))</f>
        <v>0</v>
      </c>
      <c r="AZ21" s="95">
        <f>IF(ISERROR(AZ18),0,SUM($B$20:AZ20))</f>
        <v>0</v>
      </c>
      <c r="BA21" s="95">
        <f>IF(ISERROR(BA18),0,SUM($B$20:BA20))</f>
        <v>0</v>
      </c>
      <c r="BB21" s="95">
        <f>IF(ISERROR(BB18),0,SUM($B$20:BB20))</f>
        <v>0</v>
      </c>
      <c r="BC21" s="95">
        <f>IF(ISERROR(BC18),0,SUM($B$20:BC20))</f>
        <v>0</v>
      </c>
      <c r="BD21" s="95">
        <f>IF(ISERROR(BD18),0,SUM($B$20:BD20))</f>
        <v>0</v>
      </c>
      <c r="BE21" s="95">
        <f>IF(ISERROR(BE18),0,SUM($B$20:BE20))</f>
        <v>0</v>
      </c>
      <c r="BF21" s="95">
        <f>IF(ISERROR(BF18),0,SUM($B$20:BF20))</f>
        <v>0</v>
      </c>
      <c r="BG21" s="95">
        <f>IF(ISERROR(BG18),0,SUM($B$20:BG20))</f>
        <v>0</v>
      </c>
      <c r="BH21" s="95">
        <f>IF(ISERROR(BH18),0,SUM($B$20:BH20))</f>
        <v>0</v>
      </c>
      <c r="BI21" s="95">
        <f>IF(ISERROR(BI18),0,SUM($B$20:BI20))</f>
        <v>0</v>
      </c>
      <c r="BJ21" s="95">
        <f>IF(ISERROR(BJ18),0,SUM($B$20:BJ20))</f>
        <v>0</v>
      </c>
      <c r="BK21" s="95">
        <f>IF(ISERROR(BK18),0,SUM($B$20:BK20))</f>
        <v>0</v>
      </c>
      <c r="BL21" s="95">
        <f>IF(ISERROR(BL18),0,SUM($B$20:BL20))</f>
        <v>0</v>
      </c>
      <c r="BM21" s="95">
        <f>IF(ISERROR(BM18),0,SUM($B$20:BM20))</f>
        <v>0</v>
      </c>
      <c r="BN21" s="95">
        <f>IF(ISERROR(BN18),0,SUM($B$20:BN20))</f>
        <v>0</v>
      </c>
      <c r="BO21" s="95">
        <f>IF(ISERROR(BO18),0,SUM($B$20:BO20))</f>
        <v>0</v>
      </c>
      <c r="BP21" s="95">
        <f>IF(ISERROR(BP18),0,SUM($B$20:BP20))</f>
        <v>0</v>
      </c>
      <c r="BQ21" s="95">
        <f>IF(ISERROR(BQ18),0,SUM($B$20:BQ20))</f>
        <v>0</v>
      </c>
      <c r="BR21" s="95">
        <f>IF(ISERROR(BR18),0,SUM($B$20:BR20))</f>
        <v>0</v>
      </c>
      <c r="BS21" s="95">
        <f>IF(ISERROR(BS18),0,SUM($B$20:BS20))</f>
        <v>0</v>
      </c>
      <c r="BT21" s="95">
        <f>IF(ISERROR(BT18),0,SUM($B$20:BT20))</f>
        <v>0</v>
      </c>
      <c r="BU21" s="95">
        <f>IF(ISERROR(BU18),0,SUM($B$20:BU20))</f>
        <v>0</v>
      </c>
      <c r="BV21" s="95">
        <f>IF(ISERROR(BV18),0,SUM($B$20:BV20))</f>
        <v>0</v>
      </c>
      <c r="BW21" s="95">
        <f>IF(ISERROR(BW18),0,SUM($B$20:BW20))</f>
        <v>0</v>
      </c>
      <c r="BX21" s="95">
        <f>IF(ISERROR(BX18),0,SUM($B$20:BX20))</f>
        <v>0</v>
      </c>
      <c r="BY21" s="95">
        <f>IF(ISERROR(BY18),0,SUM($B$20:BY20))</f>
        <v>0</v>
      </c>
      <c r="BZ21" s="95">
        <f>IF(ISERROR(BZ18),0,SUM($B$20:BZ20))</f>
        <v>0</v>
      </c>
      <c r="CA21" s="95">
        <f>IF(ISERROR(CA18),0,SUM($B$20:CA20))</f>
        <v>0</v>
      </c>
      <c r="CB21" s="95">
        <f>IF(ISERROR(CB18),0,SUM($B$20:CB20))</f>
        <v>0</v>
      </c>
      <c r="CC21" s="95">
        <f>IF(ISERROR(CC18),0,SUM($B$20:CC20))</f>
        <v>0</v>
      </c>
      <c r="CD21" s="95">
        <f>IF(ISERROR(CD18),0,SUM($B$20:CD20))</f>
        <v>0</v>
      </c>
      <c r="CE21" s="95">
        <f>IF(ISERROR(CE18),0,SUM($B$20:CE20))</f>
        <v>0</v>
      </c>
      <c r="CF21" s="95">
        <f>IF(ISERROR(CF18),0,SUM($B$20:CF20))</f>
        <v>0</v>
      </c>
      <c r="CG21" s="95">
        <f>IF(ISERROR(CG18),0,SUM($B$20:CG20))</f>
        <v>0</v>
      </c>
      <c r="CH21" s="95">
        <f>IF(ISERROR(CH18),0,SUM($B$20:CH20))</f>
        <v>0</v>
      </c>
      <c r="CI21" s="95">
        <f>IF(ISERROR(CI18),0,SUM($B$20:CI20))</f>
        <v>0</v>
      </c>
      <c r="CJ21" s="95">
        <f>IF(ISERROR(CJ18),0,SUM($B$20:CJ20))</f>
        <v>0</v>
      </c>
      <c r="CK21" s="95">
        <f>IF(ISERROR(CK18),0,SUM($B$20:CK20))</f>
        <v>0</v>
      </c>
      <c r="CL21" s="95">
        <f>IF(ISERROR(CL18),0,SUM($B$20:CL20))</f>
        <v>0</v>
      </c>
      <c r="CM21" s="95">
        <f>IF(ISERROR(CM18),0,SUM($B$20:CM20))</f>
        <v>0</v>
      </c>
      <c r="CN21" s="95">
        <f>IF(ISERROR(CN18),0,SUM($B$20:CN20))</f>
        <v>0</v>
      </c>
      <c r="CO21" s="95">
        <f>IF(ISERROR(CO18),0,SUM($B$20:CO20))</f>
        <v>0</v>
      </c>
      <c r="CP21" s="95">
        <f>IF(ISERROR(CP18),0,SUM($B$20:CP20))</f>
        <v>0</v>
      </c>
      <c r="CQ21" s="95">
        <f>IF(ISERROR(CQ18),0,SUM($B$20:CQ20))</f>
        <v>0</v>
      </c>
      <c r="CR21" s="95">
        <f>IF(ISERROR(CR18),0,SUM($B$20:CR20))</f>
        <v>0</v>
      </c>
      <c r="CS21" s="95">
        <f>IF(ISERROR(CS18),0,SUM($B$20:CS20))</f>
        <v>0</v>
      </c>
      <c r="CT21" s="95">
        <f>IF(ISERROR(CT18),0,SUM($B$20:CT20))</f>
        <v>0</v>
      </c>
      <c r="CU21" s="95">
        <f>IF(ISERROR(CU18),0,SUM($B$20:CU20))</f>
        <v>0</v>
      </c>
      <c r="CV21" s="95">
        <f>IF(ISERROR(CV18),0,SUM($B$20:CV20))</f>
        <v>0</v>
      </c>
      <c r="CW21" s="95">
        <f>IF(ISERROR(CW18),0,SUM($B$20:CW20))</f>
        <v>0</v>
      </c>
      <c r="CX21" s="95">
        <f>IF(ISERROR(CX18),0,SUM($B$20:CX20))</f>
        <v>0</v>
      </c>
      <c r="CY21" s="95">
        <f>IF(ISERROR(CY18),0,SUM($B$20:CY20))</f>
        <v>0</v>
      </c>
      <c r="CZ21" s="95">
        <f>IF(ISERROR(CZ18),0,SUM($B$20:CZ20))</f>
        <v>0</v>
      </c>
      <c r="DA21" s="95">
        <f>IF(ISERROR(DA18),0,SUM($B$20:DA20))</f>
        <v>0</v>
      </c>
      <c r="DB21" s="95">
        <f>IF(ISERROR(DB18),0,SUM($B$20:DB20))</f>
        <v>0</v>
      </c>
      <c r="DC21" s="95">
        <f>IF(ISERROR(DC18),0,SUM($B$20:DC20))</f>
        <v>0</v>
      </c>
      <c r="DD21" s="95">
        <f>IF(ISERROR(DD18),0,SUM($B$20:DD20))</f>
        <v>0</v>
      </c>
      <c r="DE21" s="95">
        <f>IF(ISERROR(DE18),0,SUM($B$20:DE20))</f>
        <v>0</v>
      </c>
      <c r="DF21" s="95">
        <f>IF(ISERROR(DF18),0,SUM($B$20:DF20))</f>
        <v>0</v>
      </c>
      <c r="DG21" s="95">
        <f>IF(ISERROR(DG18),0,SUM($B$20:DG20))</f>
        <v>0</v>
      </c>
      <c r="DH21" s="95">
        <f>IF(ISERROR(DH18),0,SUM($B$20:DH20))</f>
        <v>0</v>
      </c>
      <c r="DI21" s="95">
        <f>IF(ISERROR(DI18),0,SUM($B$20:DI20))</f>
        <v>0</v>
      </c>
      <c r="DJ21" s="95">
        <f>IF(ISERROR(DJ18),0,SUM($B$20:DJ20))</f>
        <v>0</v>
      </c>
      <c r="DK21" s="95">
        <f>IF(ISERROR(DK18),0,SUM($B$20:DK20))</f>
        <v>0</v>
      </c>
      <c r="DL21" s="95">
        <f>IF(ISERROR(DL18),0,SUM($B$20:DL20))</f>
        <v>0</v>
      </c>
      <c r="DM21" s="95">
        <f>IF(ISERROR(DM18),0,SUM($B$20:DM20))</f>
        <v>0</v>
      </c>
      <c r="DN21" s="95">
        <f>IF(ISERROR(DN18),0,SUM($B$20:DN20))</f>
        <v>0</v>
      </c>
      <c r="DO21" s="95">
        <f>IF(ISERROR(DO18),0,SUM($B$20:DO20))</f>
        <v>0</v>
      </c>
      <c r="DP21" s="95">
        <f>IF(ISERROR(DP18),0,SUM($B$20:DP20))</f>
        <v>0</v>
      </c>
      <c r="DQ21" s="95">
        <f>IF(ISERROR(DQ18),0,SUM($B$20:DQ20))</f>
        <v>0</v>
      </c>
      <c r="DR21" s="95">
        <f>IF(ISERROR(DR18),0,SUM($B$20:DR20))</f>
        <v>0</v>
      </c>
      <c r="DS21" s="95">
        <f>IF(ISERROR(DS18),0,SUM($B$20:DS20))</f>
        <v>0</v>
      </c>
      <c r="DT21" s="95">
        <f>IF(ISERROR(DT18),0,SUM($B$20:DT20))</f>
        <v>0</v>
      </c>
      <c r="DU21" s="95">
        <f>IF(ISERROR(DU18),0,SUM($B$20:DU20))</f>
        <v>0</v>
      </c>
      <c r="DV21" s="95">
        <f>IF(ISERROR(DV18),0,SUM($B$20:DV20))</f>
        <v>0</v>
      </c>
      <c r="DW21" s="95">
        <f>IF(ISERROR(DW18),0,SUM($B$20:DW20))</f>
        <v>0</v>
      </c>
      <c r="DX21" s="95">
        <f>IF(ISERROR(DX18),0,SUM($B$20:DX20))</f>
        <v>0</v>
      </c>
      <c r="DY21" s="95">
        <f>IF(ISERROR(DY18),0,SUM($B$20:DY20))</f>
        <v>0</v>
      </c>
      <c r="DZ21" s="95">
        <f>IF(ISERROR(DZ18),0,SUM($B$20:DZ20))</f>
        <v>0</v>
      </c>
      <c r="EA21" s="95">
        <f>IF(ISERROR(EA18),0,SUM($B$20:EA20))</f>
        <v>0</v>
      </c>
      <c r="EB21" s="95">
        <f>IF(ISERROR(EB18),0,SUM($B$20:EB20))</f>
        <v>0</v>
      </c>
      <c r="EC21" s="95">
        <f>IF(ISERROR(EC18),0,SUM($B$20:EC20))</f>
        <v>0</v>
      </c>
      <c r="ED21" s="95">
        <f>IF(ISERROR(ED18),0,SUM($B$20:ED20))</f>
        <v>0</v>
      </c>
      <c r="EE21" s="95">
        <f>IF(ISERROR(EE18),0,SUM($B$20:EE20))</f>
        <v>0</v>
      </c>
      <c r="EF21" s="95">
        <f>IF(ISERROR(EF18),0,SUM($B$20:EF20))</f>
        <v>0</v>
      </c>
      <c r="EG21" s="95">
        <f>IF(ISERROR(EG18),0,SUM($B$20:EG20))</f>
        <v>0</v>
      </c>
      <c r="EH21" s="95">
        <f>IF(ISERROR(EH18),0,SUM($B$20:EH20))</f>
        <v>0</v>
      </c>
      <c r="EI21" s="95">
        <f>IF(ISERROR(EI18),0,SUM($B$20:EI20))</f>
        <v>0</v>
      </c>
      <c r="EJ21" s="95">
        <f>IF(ISERROR(EJ18),0,SUM($B$20:EJ20))</f>
        <v>0</v>
      </c>
      <c r="EK21" s="95">
        <f>IF(ISERROR(EK18),0,SUM($B$20:EK20))</f>
        <v>0</v>
      </c>
      <c r="EL21" s="95">
        <f>IF(ISERROR(EL18),0,SUM($B$20:EL20))</f>
        <v>0</v>
      </c>
      <c r="EM21" s="95">
        <f>IF(ISERROR(EM18),0,SUM($B$20:EM20))</f>
        <v>0</v>
      </c>
      <c r="EN21" s="95">
        <f>IF(ISERROR(EN18),0,SUM($B$20:EN20))</f>
        <v>0</v>
      </c>
      <c r="EO21" s="95">
        <f>IF(ISERROR(EO18),0,SUM($B$20:EO20))</f>
        <v>0</v>
      </c>
      <c r="EP21" s="95">
        <f>IF(ISERROR(EP18),0,SUM($B$20:EP20))</f>
        <v>0</v>
      </c>
      <c r="EQ21" s="95">
        <f>IF(ISERROR(EQ18),0,SUM($B$20:EQ20))</f>
        <v>0</v>
      </c>
      <c r="ER21" s="95">
        <f>IF(ISERROR(ER18),0,SUM($B$20:ER20))</f>
        <v>0</v>
      </c>
      <c r="ES21" s="95">
        <f>IF(ISERROR(ES18),0,SUM($B$20:ES20))</f>
        <v>0</v>
      </c>
      <c r="ET21" s="95">
        <f>IF(ISERROR(ET18),0,SUM($B$20:ET20))</f>
        <v>0</v>
      </c>
      <c r="EU21" s="95">
        <f>IF(ISERROR(EU18),0,SUM($B$20:EU20))</f>
        <v>0</v>
      </c>
      <c r="EV21" s="95">
        <f>IF(ISERROR(EV18),0,SUM($B$20:EV20))</f>
        <v>0</v>
      </c>
      <c r="EW21" s="95">
        <f>IF(ISERROR(EW18),0,SUM($B$20:EW20))</f>
        <v>0</v>
      </c>
      <c r="EX21" s="95">
        <f>IF(ISERROR(EX18),0,SUM($B$20:EX20))</f>
        <v>0</v>
      </c>
      <c r="EY21" s="95">
        <f>IF(ISERROR(EY18),0,SUM($B$20:EY20))</f>
        <v>0</v>
      </c>
      <c r="EZ21" s="95">
        <f>IF(ISERROR(EZ18),0,SUM($B$20:EZ20))</f>
        <v>0</v>
      </c>
      <c r="FA21" s="95">
        <f>IF(ISERROR(FA18),0,SUM($B$20:FA20))</f>
        <v>0</v>
      </c>
      <c r="FB21" s="95">
        <f>IF(ISERROR(FB18),0,SUM($B$20:FB20))</f>
        <v>0</v>
      </c>
      <c r="FC21" s="95">
        <f>IF(ISERROR(FC18),0,SUM($B$20:FC20))</f>
        <v>0</v>
      </c>
      <c r="FD21" s="95">
        <f>IF(ISERROR(FD18),0,SUM($B$20:FD20))</f>
        <v>0</v>
      </c>
      <c r="FE21" s="95">
        <f>IF(ISERROR(FE18),0,SUM($B$20:FE20))</f>
        <v>0</v>
      </c>
      <c r="FF21" s="95">
        <f>IF(ISERROR(FF18),0,SUM($B$20:FF20))</f>
        <v>0</v>
      </c>
      <c r="FG21" s="95">
        <f>IF(ISERROR(FG18),0,SUM($B$20:FG20))</f>
        <v>0</v>
      </c>
      <c r="FH21" s="95">
        <f>IF(ISERROR(FH18),0,SUM($B$20:FH20))</f>
        <v>0</v>
      </c>
      <c r="FI21" s="95">
        <f>IF(ISERROR(FI18),0,SUM($B$20:FI20))</f>
        <v>0</v>
      </c>
      <c r="FJ21" s="95">
        <f>IF(ISERROR(FJ18),0,SUM($B$20:FJ20))</f>
        <v>0</v>
      </c>
      <c r="FK21" s="95">
        <f>IF(ISERROR(FK18),0,SUM($B$20:FK20))</f>
        <v>0</v>
      </c>
      <c r="FL21" s="95">
        <f>IF(ISERROR(FL18),0,SUM($B$20:FL20))</f>
        <v>0</v>
      </c>
      <c r="FM21" s="95">
        <f>IF(ISERROR(FM18),0,SUM($B$20:FM20))</f>
        <v>0</v>
      </c>
      <c r="FN21" s="95">
        <f>IF(ISERROR(FN18),0,SUM($B$20:FN20))</f>
        <v>0</v>
      </c>
      <c r="FO21" s="95">
        <f>IF(ISERROR(FO18),0,SUM($B$20:FO20))</f>
        <v>0</v>
      </c>
      <c r="FP21" s="95">
        <f>IF(ISERROR(FP18),0,SUM($B$20:FP20))</f>
        <v>0</v>
      </c>
      <c r="FQ21" s="95">
        <f>IF(ISERROR(FQ18),0,SUM($B$20:FQ20))</f>
        <v>0</v>
      </c>
      <c r="FR21" s="95">
        <f>IF(ISERROR(FR18),0,SUM($B$20:FR20))</f>
        <v>0</v>
      </c>
      <c r="FS21" s="95">
        <f>IF(ISERROR(FS18),0,SUM($B$20:FS20))</f>
        <v>0</v>
      </c>
      <c r="FT21" s="95">
        <f>IF(ISERROR(FT18),0,SUM($B$20:FT20))</f>
        <v>0</v>
      </c>
      <c r="FU21" s="95">
        <f>IF(ISERROR(FU18),0,SUM($B$20:FU20))</f>
        <v>0</v>
      </c>
      <c r="FV21" s="95">
        <f>IF(ISERROR(FV18),0,SUM($B$20:FV20))</f>
        <v>0</v>
      </c>
      <c r="FW21" s="95">
        <f>IF(ISERROR(FW18),0,SUM($B$20:FW20))</f>
        <v>0</v>
      </c>
      <c r="FX21" s="95">
        <f>IF(ISERROR(FX18),0,SUM($B$20:FX20))</f>
        <v>0</v>
      </c>
      <c r="FY21" s="95">
        <f>IF(ISERROR(FY18),0,SUM($B$20:FY20))</f>
        <v>0</v>
      </c>
      <c r="FZ21" s="95">
        <f>IF(ISERROR(FZ18),0,SUM($B$20:FZ20))</f>
        <v>0</v>
      </c>
      <c r="GA21" s="95">
        <f>IF(ISERROR(GA18),0,SUM($B$20:GA20))</f>
        <v>0</v>
      </c>
      <c r="GB21" s="95">
        <f>IF(ISERROR(GB18),0,SUM($B$20:GB20))</f>
        <v>0</v>
      </c>
      <c r="GC21" s="95">
        <f>IF(ISERROR(GC18),0,SUM($B$20:GC20))</f>
        <v>0</v>
      </c>
      <c r="GD21" s="95">
        <f>IF(ISERROR(GD18),0,SUM($B$20:GD20))</f>
        <v>0</v>
      </c>
      <c r="GE21" s="95">
        <f>IF(ISERROR(GE18),0,SUM($B$20:GE20))</f>
        <v>0</v>
      </c>
      <c r="GF21" s="95">
        <f>IF(ISERROR(GF18),0,SUM($B$20:GF20))</f>
        <v>0</v>
      </c>
      <c r="GG21" s="95">
        <f>IF(ISERROR(GG18),0,SUM($B$20:GG20))</f>
        <v>0</v>
      </c>
      <c r="GH21" s="95">
        <f>IF(ISERROR(GH18),0,SUM($B$20:GH20))</f>
        <v>0</v>
      </c>
      <c r="GI21" s="95">
        <f>IF(ISERROR(GI18),0,SUM($B$20:GI20))</f>
        <v>0</v>
      </c>
      <c r="GJ21" s="95">
        <f>IF(ISERROR(GJ18),0,SUM($B$20:GJ20))</f>
        <v>0</v>
      </c>
      <c r="GK21" s="95">
        <f>IF(ISERROR(GK18),0,SUM($B$20:GK20))</f>
        <v>0</v>
      </c>
      <c r="GL21" s="95">
        <f>IF(ISERROR(GL18),0,SUM($B$20:GL20))</f>
        <v>0</v>
      </c>
      <c r="GM21" s="95">
        <f>IF(ISERROR(GM18),0,SUM($B$20:GM20))</f>
        <v>0</v>
      </c>
      <c r="GN21" s="95">
        <f>IF(ISERROR(GN18),0,SUM($B$20:GN20))</f>
        <v>0</v>
      </c>
      <c r="GO21" s="95">
        <f>IF(ISERROR(GO18),0,SUM($B$20:GO20))</f>
        <v>0</v>
      </c>
      <c r="GP21" s="95">
        <f>IF(ISERROR(GP18),0,SUM($B$20:GP20))</f>
        <v>0</v>
      </c>
      <c r="GQ21" s="95">
        <f>IF(ISERROR(GQ18),0,SUM($B$20:GQ20))</f>
        <v>0</v>
      </c>
      <c r="GR21" s="95">
        <f>IF(ISERROR(GR18),0,SUM($B$20:GR20))</f>
        <v>0</v>
      </c>
      <c r="GS21" s="95">
        <f>IF(ISERROR(GS18),0,SUM($B$20:GS20))</f>
        <v>0</v>
      </c>
      <c r="GT21" s="95">
        <f>IF(ISERROR(GT18),0,SUM($B$20:GT20))</f>
        <v>0</v>
      </c>
      <c r="GU21" s="95">
        <f>IF(ISERROR(GU18),0,SUM($B$20:GU20))</f>
        <v>0</v>
      </c>
      <c r="GV21" s="95">
        <f>IF(ISERROR(GV18),0,SUM($B$20:GV20))</f>
        <v>0</v>
      </c>
      <c r="GW21" s="95">
        <f>IF(ISERROR(GW18),0,SUM($B$20:GW20))</f>
        <v>0</v>
      </c>
      <c r="GX21" s="95">
        <f>IF(ISERROR(GX18),0,SUM($B$20:GX20))</f>
        <v>0</v>
      </c>
      <c r="GY21" s="95">
        <f>IF(ISERROR(GY18),0,SUM($B$20:GY20))</f>
        <v>0</v>
      </c>
      <c r="GZ21" s="95">
        <f>IF(ISERROR(GZ18),0,SUM($B$20:GZ20))</f>
        <v>0</v>
      </c>
      <c r="HA21" s="95">
        <f>IF(ISERROR(HA18),0,SUM($B$20:HA20))</f>
        <v>0</v>
      </c>
      <c r="HB21" s="95">
        <f>IF(ISERROR(HB18),0,SUM($B$20:HB20))</f>
        <v>0</v>
      </c>
      <c r="HC21" s="95">
        <f>IF(ISERROR(HC18),0,SUM($B$20:HC20))</f>
        <v>0</v>
      </c>
      <c r="HD21" s="95">
        <f>IF(ISERROR(HD18),0,SUM($B$20:HD20))</f>
        <v>0</v>
      </c>
      <c r="HE21" s="95">
        <f>IF(ISERROR(HE18),0,SUM($B$20:HE20))</f>
        <v>0</v>
      </c>
      <c r="HF21" s="95">
        <f>IF(ISERROR(HF18),0,SUM($B$20:HF20))</f>
        <v>0</v>
      </c>
      <c r="HG21" s="95">
        <f>IF(ISERROR(HG18),0,SUM($B$20:HG20))</f>
        <v>0</v>
      </c>
      <c r="HH21" s="95">
        <f>IF(ISERROR(HH18),0,SUM($B$20:HH20))</f>
        <v>0</v>
      </c>
      <c r="HI21" s="95">
        <f>IF(ISERROR(HI18),0,SUM($B$20:HI20))</f>
        <v>0</v>
      </c>
      <c r="HJ21" s="95">
        <f>IF(ISERROR(HJ18),0,SUM($B$20:HJ20))</f>
        <v>0</v>
      </c>
      <c r="HK21" s="95">
        <f>IF(ISERROR(HK18),0,SUM($B$20:HK20))</f>
        <v>0</v>
      </c>
      <c r="HL21" s="95">
        <f>IF(ISERROR(HL18),0,SUM($B$20:HL20))</f>
        <v>0</v>
      </c>
      <c r="HM21" s="95">
        <f>IF(ISERROR(HM18),0,SUM($B$20:HM20))</f>
        <v>0</v>
      </c>
      <c r="HN21" s="95">
        <f>IF(ISERROR(HN18),0,SUM($B$20:HN20))</f>
        <v>0</v>
      </c>
      <c r="HO21" s="95">
        <f>IF(ISERROR(HO18),0,SUM($B$20:HO20))</f>
        <v>0</v>
      </c>
      <c r="HP21" s="95">
        <f>IF(ISERROR(HP18),0,SUM($B$20:HP20))</f>
        <v>0</v>
      </c>
      <c r="HQ21" s="95">
        <f>IF(ISERROR(HQ18),0,SUM($B$20:HQ20))</f>
        <v>0</v>
      </c>
      <c r="HR21" s="95">
        <f>IF(ISERROR(HR18),0,SUM($B$20:HR20))</f>
        <v>0</v>
      </c>
      <c r="HS21" s="95">
        <f>IF(ISERROR(HS18),0,SUM($B$20:HS20))</f>
        <v>0</v>
      </c>
      <c r="HT21" s="95">
        <f>IF(ISERROR(HT18),0,SUM($B$20:HT20))</f>
        <v>0</v>
      </c>
      <c r="HU21" s="95">
        <f>IF(ISERROR(HU18),0,SUM($B$20:HU20))</f>
        <v>0</v>
      </c>
      <c r="HV21" s="95">
        <f>IF(ISERROR(HV18),0,SUM($B$20:HV20))</f>
        <v>0</v>
      </c>
      <c r="HW21" s="95">
        <f>IF(ISERROR(HW18),0,SUM($B$20:HW20))</f>
        <v>0</v>
      </c>
      <c r="HX21" s="95">
        <f>IF(ISERROR(HX18),0,SUM($B$20:HX20))</f>
        <v>0</v>
      </c>
      <c r="HY21" s="95">
        <f>IF(ISERROR(HY18),0,SUM($B$20:HY20))</f>
        <v>0</v>
      </c>
      <c r="HZ21" s="95">
        <f>IF(ISERROR(HZ18),0,SUM($B$20:HZ20))</f>
        <v>0</v>
      </c>
      <c r="IA21" s="95">
        <f>IF(ISERROR(IA18),0,SUM($B$20:IA20))</f>
        <v>0</v>
      </c>
      <c r="IB21" s="95">
        <f>IF(ISERROR(IB18),0,SUM($B$20:IB20))</f>
        <v>0</v>
      </c>
      <c r="IC21" s="95">
        <f>IF(ISERROR(IC18),0,SUM($B$20:IC20))</f>
        <v>0</v>
      </c>
      <c r="ID21" s="95">
        <f>IF(ISERROR(ID18),0,SUM($B$20:ID20))</f>
        <v>0</v>
      </c>
      <c r="IE21" s="95">
        <f>IF(ISERROR(IE18),0,SUM($B$20:IE20))</f>
        <v>0</v>
      </c>
      <c r="IF21" s="95">
        <f>IF(ISERROR(IF18),0,SUM($B$20:IF20))</f>
        <v>0</v>
      </c>
      <c r="IG21" s="95">
        <f>IF(ISERROR(IG18),0,SUM($B$20:IG20))</f>
        <v>0</v>
      </c>
      <c r="IH21" s="95">
        <f>IF(ISERROR(IH18),0,SUM($B$20:IH20))</f>
        <v>0</v>
      </c>
      <c r="II21" s="95">
        <f>IF(ISERROR(II18),0,SUM($B$20:II20))</f>
        <v>0</v>
      </c>
      <c r="IJ21" s="95">
        <f>IF(ISERROR(IJ18),0,SUM($B$20:IJ20))</f>
        <v>0</v>
      </c>
      <c r="IK21" s="95">
        <f>IF(ISERROR(IK18),0,SUM($B$20:IK20))</f>
        <v>0</v>
      </c>
      <c r="IL21" s="95">
        <f>IF(ISERROR(IL18),0,SUM($B$20:IL20))</f>
        <v>0</v>
      </c>
      <c r="IM21" s="95">
        <f>IF(ISERROR(IM18),0,SUM($B$20:IM20))</f>
        <v>0</v>
      </c>
      <c r="IN21" s="95">
        <f>IF(ISERROR(IN18),0,SUM($B$20:IN20))</f>
        <v>0</v>
      </c>
      <c r="IO21" s="95">
        <f>IF(ISERROR(IO18),0,SUM($B$20:IO20))</f>
        <v>0</v>
      </c>
      <c r="IP21" s="95">
        <f>IF(ISERROR(IP18),0,SUM($B$20:IP20))</f>
        <v>0</v>
      </c>
      <c r="IQ21" s="95">
        <f>IF(ISERROR(IQ18),0,SUM($B$20:IQ20))</f>
        <v>0</v>
      </c>
      <c r="IR21" s="95">
        <f>IF(ISERROR(IR18),0,SUM($B$20:IR20))</f>
        <v>0</v>
      </c>
      <c r="IS21" s="95">
        <f>IF(ISERROR(IS18),0,SUM($B$20:IS20))</f>
        <v>0</v>
      </c>
      <c r="IT21" s="95">
        <f>IF(ISERROR(IT18),0,SUM($B$20:IT20))</f>
        <v>0</v>
      </c>
      <c r="IU21" s="95">
        <f>IF(ISERROR(IU18),0,SUM($B$20:IU20))</f>
        <v>0</v>
      </c>
      <c r="IV21" s="95">
        <f>IF(ISERROR(IV18),0,SUM($B$20:IV20))</f>
        <v>0</v>
      </c>
    </row>
    <row r="22" spans="1:256" s="95" customFormat="1" ht="14.65" thickBot="1" x14ac:dyDescent="0.5">
      <c r="A22" s="97" t="s">
        <v>56</v>
      </c>
      <c r="B22" s="95">
        <f t="shared" ref="B22:BM22" si="22">IF(ISERROR(B18),0,B19-B20)</f>
        <v>0</v>
      </c>
      <c r="C22" s="95">
        <f t="shared" si="22"/>
        <v>0</v>
      </c>
      <c r="D22" s="95">
        <f t="shared" si="22"/>
        <v>0</v>
      </c>
      <c r="E22" s="95">
        <f t="shared" si="22"/>
        <v>0</v>
      </c>
      <c r="F22" s="95">
        <f t="shared" si="22"/>
        <v>0</v>
      </c>
      <c r="G22" s="95">
        <f t="shared" si="22"/>
        <v>0</v>
      </c>
      <c r="H22" s="95">
        <f t="shared" si="22"/>
        <v>0</v>
      </c>
      <c r="I22" s="95">
        <f t="shared" si="22"/>
        <v>0</v>
      </c>
      <c r="J22" s="95">
        <f t="shared" si="22"/>
        <v>0</v>
      </c>
      <c r="K22" s="95">
        <f t="shared" si="22"/>
        <v>0</v>
      </c>
      <c r="L22" s="95">
        <f t="shared" si="22"/>
        <v>0</v>
      </c>
      <c r="M22" s="95">
        <f t="shared" si="22"/>
        <v>0</v>
      </c>
      <c r="N22" s="95">
        <f t="shared" si="22"/>
        <v>0</v>
      </c>
      <c r="O22" s="95">
        <f t="shared" si="22"/>
        <v>0</v>
      </c>
      <c r="P22" s="95">
        <f t="shared" si="22"/>
        <v>0</v>
      </c>
      <c r="Q22" s="95">
        <f t="shared" si="22"/>
        <v>0</v>
      </c>
      <c r="R22" s="95">
        <f t="shared" si="22"/>
        <v>0</v>
      </c>
      <c r="S22" s="95">
        <f t="shared" si="22"/>
        <v>0</v>
      </c>
      <c r="T22" s="95">
        <f t="shared" si="22"/>
        <v>0</v>
      </c>
      <c r="U22" s="95">
        <f t="shared" si="22"/>
        <v>0</v>
      </c>
      <c r="V22" s="95">
        <f t="shared" si="22"/>
        <v>0</v>
      </c>
      <c r="W22" s="95">
        <f t="shared" si="22"/>
        <v>0</v>
      </c>
      <c r="X22" s="95">
        <f t="shared" si="22"/>
        <v>0</v>
      </c>
      <c r="Y22" s="95">
        <f t="shared" si="22"/>
        <v>0</v>
      </c>
      <c r="Z22" s="95">
        <f t="shared" si="22"/>
        <v>0</v>
      </c>
      <c r="AA22" s="95">
        <f t="shared" si="22"/>
        <v>0</v>
      </c>
      <c r="AB22" s="95">
        <f t="shared" si="22"/>
        <v>0</v>
      </c>
      <c r="AC22" s="95">
        <f t="shared" si="22"/>
        <v>0</v>
      </c>
      <c r="AD22" s="95">
        <f t="shared" si="22"/>
        <v>0</v>
      </c>
      <c r="AE22" s="95">
        <f t="shared" si="22"/>
        <v>0</v>
      </c>
      <c r="AF22" s="95">
        <f t="shared" si="22"/>
        <v>0</v>
      </c>
      <c r="AG22" s="95">
        <f t="shared" si="22"/>
        <v>0</v>
      </c>
      <c r="AH22" s="95">
        <f t="shared" si="22"/>
        <v>0</v>
      </c>
      <c r="AI22" s="95">
        <f t="shared" si="22"/>
        <v>0</v>
      </c>
      <c r="AJ22" s="95">
        <f t="shared" si="22"/>
        <v>0</v>
      </c>
      <c r="AK22" s="95">
        <f t="shared" si="22"/>
        <v>0</v>
      </c>
      <c r="AL22" s="95">
        <f t="shared" si="22"/>
        <v>0</v>
      </c>
      <c r="AM22" s="95">
        <f t="shared" si="22"/>
        <v>0</v>
      </c>
      <c r="AN22" s="95">
        <f t="shared" si="22"/>
        <v>0</v>
      </c>
      <c r="AO22" s="95">
        <f t="shared" si="22"/>
        <v>0</v>
      </c>
      <c r="AP22" s="95">
        <f t="shared" si="22"/>
        <v>0</v>
      </c>
      <c r="AQ22" s="95">
        <f t="shared" si="22"/>
        <v>0</v>
      </c>
      <c r="AR22" s="95">
        <f t="shared" si="22"/>
        <v>0</v>
      </c>
      <c r="AS22" s="95">
        <f t="shared" si="22"/>
        <v>0</v>
      </c>
      <c r="AT22" s="95">
        <f t="shared" si="22"/>
        <v>0</v>
      </c>
      <c r="AU22" s="95">
        <f t="shared" si="22"/>
        <v>0</v>
      </c>
      <c r="AV22" s="95">
        <f t="shared" si="22"/>
        <v>0</v>
      </c>
      <c r="AW22" s="95">
        <f t="shared" si="22"/>
        <v>0</v>
      </c>
      <c r="AX22" s="95">
        <f t="shared" si="22"/>
        <v>0</v>
      </c>
      <c r="AY22" s="95">
        <f t="shared" si="22"/>
        <v>0</v>
      </c>
      <c r="AZ22" s="95">
        <f t="shared" si="22"/>
        <v>0</v>
      </c>
      <c r="BA22" s="95">
        <f t="shared" si="22"/>
        <v>0</v>
      </c>
      <c r="BB22" s="95">
        <f t="shared" si="22"/>
        <v>0</v>
      </c>
      <c r="BC22" s="95">
        <f t="shared" si="22"/>
        <v>0</v>
      </c>
      <c r="BD22" s="95">
        <f t="shared" si="22"/>
        <v>0</v>
      </c>
      <c r="BE22" s="95">
        <f t="shared" si="22"/>
        <v>0</v>
      </c>
      <c r="BF22" s="95">
        <f t="shared" si="22"/>
        <v>0</v>
      </c>
      <c r="BG22" s="95">
        <f t="shared" si="22"/>
        <v>0</v>
      </c>
      <c r="BH22" s="95">
        <f t="shared" si="22"/>
        <v>0</v>
      </c>
      <c r="BI22" s="95">
        <f t="shared" si="22"/>
        <v>0</v>
      </c>
      <c r="BJ22" s="95">
        <f t="shared" si="22"/>
        <v>0</v>
      </c>
      <c r="BK22" s="95">
        <f t="shared" si="22"/>
        <v>0</v>
      </c>
      <c r="BL22" s="95">
        <f t="shared" si="22"/>
        <v>0</v>
      </c>
      <c r="BM22" s="95">
        <f t="shared" si="22"/>
        <v>0</v>
      </c>
      <c r="BN22" s="95">
        <f t="shared" ref="BN22:DY22" si="23">IF(ISERROR(BN18),0,BN19-BN20)</f>
        <v>0</v>
      </c>
      <c r="BO22" s="95">
        <f t="shared" si="23"/>
        <v>0</v>
      </c>
      <c r="BP22" s="95">
        <f t="shared" si="23"/>
        <v>0</v>
      </c>
      <c r="BQ22" s="95">
        <f t="shared" si="23"/>
        <v>0</v>
      </c>
      <c r="BR22" s="95">
        <f t="shared" si="23"/>
        <v>0</v>
      </c>
      <c r="BS22" s="95">
        <f t="shared" si="23"/>
        <v>0</v>
      </c>
      <c r="BT22" s="95">
        <f t="shared" si="23"/>
        <v>0</v>
      </c>
      <c r="BU22" s="95">
        <f t="shared" si="23"/>
        <v>0</v>
      </c>
      <c r="BV22" s="95">
        <f t="shared" si="23"/>
        <v>0</v>
      </c>
      <c r="BW22" s="95">
        <f t="shared" si="23"/>
        <v>0</v>
      </c>
      <c r="BX22" s="95">
        <f t="shared" si="23"/>
        <v>0</v>
      </c>
      <c r="BY22" s="95">
        <f t="shared" si="23"/>
        <v>0</v>
      </c>
      <c r="BZ22" s="95">
        <f t="shared" si="23"/>
        <v>0</v>
      </c>
      <c r="CA22" s="95">
        <f t="shared" si="23"/>
        <v>0</v>
      </c>
      <c r="CB22" s="95">
        <f t="shared" si="23"/>
        <v>0</v>
      </c>
      <c r="CC22" s="95">
        <f t="shared" si="23"/>
        <v>0</v>
      </c>
      <c r="CD22" s="95">
        <f t="shared" si="23"/>
        <v>0</v>
      </c>
      <c r="CE22" s="95">
        <f t="shared" si="23"/>
        <v>0</v>
      </c>
      <c r="CF22" s="95">
        <f t="shared" si="23"/>
        <v>0</v>
      </c>
      <c r="CG22" s="95">
        <f t="shared" si="23"/>
        <v>0</v>
      </c>
      <c r="CH22" s="95">
        <f t="shared" si="23"/>
        <v>0</v>
      </c>
      <c r="CI22" s="95">
        <f t="shared" si="23"/>
        <v>0</v>
      </c>
      <c r="CJ22" s="95">
        <f t="shared" si="23"/>
        <v>0</v>
      </c>
      <c r="CK22" s="95">
        <f t="shared" si="23"/>
        <v>0</v>
      </c>
      <c r="CL22" s="95">
        <f t="shared" si="23"/>
        <v>0</v>
      </c>
      <c r="CM22" s="95">
        <f t="shared" si="23"/>
        <v>0</v>
      </c>
      <c r="CN22" s="95">
        <f t="shared" si="23"/>
        <v>0</v>
      </c>
      <c r="CO22" s="95">
        <f t="shared" si="23"/>
        <v>0</v>
      </c>
      <c r="CP22" s="95">
        <f t="shared" si="23"/>
        <v>0</v>
      </c>
      <c r="CQ22" s="95">
        <f t="shared" si="23"/>
        <v>0</v>
      </c>
      <c r="CR22" s="95">
        <f t="shared" si="23"/>
        <v>0</v>
      </c>
      <c r="CS22" s="95">
        <f t="shared" si="23"/>
        <v>0</v>
      </c>
      <c r="CT22" s="95">
        <f t="shared" si="23"/>
        <v>0</v>
      </c>
      <c r="CU22" s="95">
        <f t="shared" si="23"/>
        <v>0</v>
      </c>
      <c r="CV22" s="95">
        <f t="shared" si="23"/>
        <v>0</v>
      </c>
      <c r="CW22" s="95">
        <f t="shared" si="23"/>
        <v>0</v>
      </c>
      <c r="CX22" s="95">
        <f t="shared" si="23"/>
        <v>0</v>
      </c>
      <c r="CY22" s="95">
        <f t="shared" si="23"/>
        <v>0</v>
      </c>
      <c r="CZ22" s="95">
        <f t="shared" si="23"/>
        <v>0</v>
      </c>
      <c r="DA22" s="95">
        <f t="shared" si="23"/>
        <v>0</v>
      </c>
      <c r="DB22" s="95">
        <f t="shared" si="23"/>
        <v>0</v>
      </c>
      <c r="DC22" s="95">
        <f t="shared" si="23"/>
        <v>0</v>
      </c>
      <c r="DD22" s="95">
        <f t="shared" si="23"/>
        <v>0</v>
      </c>
      <c r="DE22" s="95">
        <f t="shared" si="23"/>
        <v>0</v>
      </c>
      <c r="DF22" s="95">
        <f t="shared" si="23"/>
        <v>0</v>
      </c>
      <c r="DG22" s="95">
        <f t="shared" si="23"/>
        <v>0</v>
      </c>
      <c r="DH22" s="95">
        <f t="shared" si="23"/>
        <v>0</v>
      </c>
      <c r="DI22" s="95">
        <f t="shared" si="23"/>
        <v>0</v>
      </c>
      <c r="DJ22" s="95">
        <f t="shared" si="23"/>
        <v>0</v>
      </c>
      <c r="DK22" s="95">
        <f t="shared" si="23"/>
        <v>0</v>
      </c>
      <c r="DL22" s="95">
        <f t="shared" si="23"/>
        <v>0</v>
      </c>
      <c r="DM22" s="95">
        <f t="shared" si="23"/>
        <v>0</v>
      </c>
      <c r="DN22" s="95">
        <f t="shared" si="23"/>
        <v>0</v>
      </c>
      <c r="DO22" s="95">
        <f t="shared" si="23"/>
        <v>0</v>
      </c>
      <c r="DP22" s="95">
        <f t="shared" si="23"/>
        <v>0</v>
      </c>
      <c r="DQ22" s="95">
        <f t="shared" si="23"/>
        <v>0</v>
      </c>
      <c r="DR22" s="95">
        <f t="shared" si="23"/>
        <v>0</v>
      </c>
      <c r="DS22" s="95">
        <f t="shared" si="23"/>
        <v>0</v>
      </c>
      <c r="DT22" s="95">
        <f t="shared" si="23"/>
        <v>0</v>
      </c>
      <c r="DU22" s="95">
        <f t="shared" si="23"/>
        <v>0</v>
      </c>
      <c r="DV22" s="95">
        <f t="shared" si="23"/>
        <v>0</v>
      </c>
      <c r="DW22" s="95">
        <f t="shared" si="23"/>
        <v>0</v>
      </c>
      <c r="DX22" s="95">
        <f t="shared" si="23"/>
        <v>0</v>
      </c>
      <c r="DY22" s="95">
        <f t="shared" si="23"/>
        <v>0</v>
      </c>
      <c r="DZ22" s="95">
        <f t="shared" ref="DZ22:GK22" si="24">IF(ISERROR(DZ18),0,DZ19-DZ20)</f>
        <v>0</v>
      </c>
      <c r="EA22" s="95">
        <f t="shared" si="24"/>
        <v>0</v>
      </c>
      <c r="EB22" s="95">
        <f t="shared" si="24"/>
        <v>0</v>
      </c>
      <c r="EC22" s="95">
        <f t="shared" si="24"/>
        <v>0</v>
      </c>
      <c r="ED22" s="95">
        <f t="shared" si="24"/>
        <v>0</v>
      </c>
      <c r="EE22" s="95">
        <f t="shared" si="24"/>
        <v>0</v>
      </c>
      <c r="EF22" s="95">
        <f t="shared" si="24"/>
        <v>0</v>
      </c>
      <c r="EG22" s="95">
        <f t="shared" si="24"/>
        <v>0</v>
      </c>
      <c r="EH22" s="95">
        <f t="shared" si="24"/>
        <v>0</v>
      </c>
      <c r="EI22" s="95">
        <f t="shared" si="24"/>
        <v>0</v>
      </c>
      <c r="EJ22" s="95">
        <f t="shared" si="24"/>
        <v>0</v>
      </c>
      <c r="EK22" s="95">
        <f t="shared" si="24"/>
        <v>0</v>
      </c>
      <c r="EL22" s="95">
        <f t="shared" si="24"/>
        <v>0</v>
      </c>
      <c r="EM22" s="95">
        <f t="shared" si="24"/>
        <v>0</v>
      </c>
      <c r="EN22" s="95">
        <f t="shared" si="24"/>
        <v>0</v>
      </c>
      <c r="EO22" s="95">
        <f t="shared" si="24"/>
        <v>0</v>
      </c>
      <c r="EP22" s="95">
        <f t="shared" si="24"/>
        <v>0</v>
      </c>
      <c r="EQ22" s="95">
        <f t="shared" si="24"/>
        <v>0</v>
      </c>
      <c r="ER22" s="95">
        <f t="shared" si="24"/>
        <v>0</v>
      </c>
      <c r="ES22" s="95">
        <f t="shared" si="24"/>
        <v>0</v>
      </c>
      <c r="ET22" s="95">
        <f t="shared" si="24"/>
        <v>0</v>
      </c>
      <c r="EU22" s="95">
        <f t="shared" si="24"/>
        <v>0</v>
      </c>
      <c r="EV22" s="95">
        <f t="shared" si="24"/>
        <v>0</v>
      </c>
      <c r="EW22" s="95">
        <f t="shared" si="24"/>
        <v>0</v>
      </c>
      <c r="EX22" s="95">
        <f t="shared" si="24"/>
        <v>0</v>
      </c>
      <c r="EY22" s="95">
        <f t="shared" si="24"/>
        <v>0</v>
      </c>
      <c r="EZ22" s="95">
        <f t="shared" si="24"/>
        <v>0</v>
      </c>
      <c r="FA22" s="95">
        <f t="shared" si="24"/>
        <v>0</v>
      </c>
      <c r="FB22" s="95">
        <f t="shared" si="24"/>
        <v>0</v>
      </c>
      <c r="FC22" s="95">
        <f t="shared" si="24"/>
        <v>0</v>
      </c>
      <c r="FD22" s="95">
        <f t="shared" si="24"/>
        <v>0</v>
      </c>
      <c r="FE22" s="95">
        <f t="shared" si="24"/>
        <v>0</v>
      </c>
      <c r="FF22" s="95">
        <f t="shared" si="24"/>
        <v>0</v>
      </c>
      <c r="FG22" s="95">
        <f t="shared" si="24"/>
        <v>0</v>
      </c>
      <c r="FH22" s="95">
        <f t="shared" si="24"/>
        <v>0</v>
      </c>
      <c r="FI22" s="95">
        <f t="shared" si="24"/>
        <v>0</v>
      </c>
      <c r="FJ22" s="95">
        <f t="shared" si="24"/>
        <v>0</v>
      </c>
      <c r="FK22" s="95">
        <f t="shared" si="24"/>
        <v>0</v>
      </c>
      <c r="FL22" s="95">
        <f t="shared" si="24"/>
        <v>0</v>
      </c>
      <c r="FM22" s="95">
        <f t="shared" si="24"/>
        <v>0</v>
      </c>
      <c r="FN22" s="95">
        <f t="shared" si="24"/>
        <v>0</v>
      </c>
      <c r="FO22" s="95">
        <f t="shared" si="24"/>
        <v>0</v>
      </c>
      <c r="FP22" s="95">
        <f t="shared" si="24"/>
        <v>0</v>
      </c>
      <c r="FQ22" s="95">
        <f t="shared" si="24"/>
        <v>0</v>
      </c>
      <c r="FR22" s="95">
        <f t="shared" si="24"/>
        <v>0</v>
      </c>
      <c r="FS22" s="95">
        <f t="shared" si="24"/>
        <v>0</v>
      </c>
      <c r="FT22" s="95">
        <f t="shared" si="24"/>
        <v>0</v>
      </c>
      <c r="FU22" s="95">
        <f t="shared" si="24"/>
        <v>0</v>
      </c>
      <c r="FV22" s="95">
        <f t="shared" si="24"/>
        <v>0</v>
      </c>
      <c r="FW22" s="95">
        <f t="shared" si="24"/>
        <v>0</v>
      </c>
      <c r="FX22" s="95">
        <f t="shared" si="24"/>
        <v>0</v>
      </c>
      <c r="FY22" s="95">
        <f t="shared" si="24"/>
        <v>0</v>
      </c>
      <c r="FZ22" s="95">
        <f t="shared" si="24"/>
        <v>0</v>
      </c>
      <c r="GA22" s="95">
        <f t="shared" si="24"/>
        <v>0</v>
      </c>
      <c r="GB22" s="95">
        <f t="shared" si="24"/>
        <v>0</v>
      </c>
      <c r="GC22" s="95">
        <f t="shared" si="24"/>
        <v>0</v>
      </c>
      <c r="GD22" s="95">
        <f t="shared" si="24"/>
        <v>0</v>
      </c>
      <c r="GE22" s="95">
        <f t="shared" si="24"/>
        <v>0</v>
      </c>
      <c r="GF22" s="95">
        <f t="shared" si="24"/>
        <v>0</v>
      </c>
      <c r="GG22" s="95">
        <f t="shared" si="24"/>
        <v>0</v>
      </c>
      <c r="GH22" s="95">
        <f t="shared" si="24"/>
        <v>0</v>
      </c>
      <c r="GI22" s="95">
        <f t="shared" si="24"/>
        <v>0</v>
      </c>
      <c r="GJ22" s="95">
        <f t="shared" si="24"/>
        <v>0</v>
      </c>
      <c r="GK22" s="95">
        <f t="shared" si="24"/>
        <v>0</v>
      </c>
      <c r="GL22" s="95">
        <f t="shared" ref="GL22:IV22" si="25">IF(ISERROR(GL18),0,GL19-GL20)</f>
        <v>0</v>
      </c>
      <c r="GM22" s="95">
        <f t="shared" si="25"/>
        <v>0</v>
      </c>
      <c r="GN22" s="95">
        <f t="shared" si="25"/>
        <v>0</v>
      </c>
      <c r="GO22" s="95">
        <f t="shared" si="25"/>
        <v>0</v>
      </c>
      <c r="GP22" s="95">
        <f t="shared" si="25"/>
        <v>0</v>
      </c>
      <c r="GQ22" s="95">
        <f t="shared" si="25"/>
        <v>0</v>
      </c>
      <c r="GR22" s="95">
        <f t="shared" si="25"/>
        <v>0</v>
      </c>
      <c r="GS22" s="95">
        <f t="shared" si="25"/>
        <v>0</v>
      </c>
      <c r="GT22" s="95">
        <f t="shared" si="25"/>
        <v>0</v>
      </c>
      <c r="GU22" s="95">
        <f t="shared" si="25"/>
        <v>0</v>
      </c>
      <c r="GV22" s="95">
        <f t="shared" si="25"/>
        <v>0</v>
      </c>
      <c r="GW22" s="95">
        <f t="shared" si="25"/>
        <v>0</v>
      </c>
      <c r="GX22" s="95">
        <f t="shared" si="25"/>
        <v>0</v>
      </c>
      <c r="GY22" s="95">
        <f t="shared" si="25"/>
        <v>0</v>
      </c>
      <c r="GZ22" s="95">
        <f t="shared" si="25"/>
        <v>0</v>
      </c>
      <c r="HA22" s="95">
        <f t="shared" si="25"/>
        <v>0</v>
      </c>
      <c r="HB22" s="95">
        <f t="shared" si="25"/>
        <v>0</v>
      </c>
      <c r="HC22" s="95">
        <f t="shared" si="25"/>
        <v>0</v>
      </c>
      <c r="HD22" s="95">
        <f t="shared" si="25"/>
        <v>0</v>
      </c>
      <c r="HE22" s="95">
        <f t="shared" si="25"/>
        <v>0</v>
      </c>
      <c r="HF22" s="95">
        <f t="shared" si="25"/>
        <v>0</v>
      </c>
      <c r="HG22" s="95">
        <f t="shared" si="25"/>
        <v>0</v>
      </c>
      <c r="HH22" s="95">
        <f t="shared" si="25"/>
        <v>0</v>
      </c>
      <c r="HI22" s="95">
        <f t="shared" si="25"/>
        <v>0</v>
      </c>
      <c r="HJ22" s="95">
        <f t="shared" si="25"/>
        <v>0</v>
      </c>
      <c r="HK22" s="95">
        <f t="shared" si="25"/>
        <v>0</v>
      </c>
      <c r="HL22" s="95">
        <f t="shared" si="25"/>
        <v>0</v>
      </c>
      <c r="HM22" s="95">
        <f t="shared" si="25"/>
        <v>0</v>
      </c>
      <c r="HN22" s="95">
        <f t="shared" si="25"/>
        <v>0</v>
      </c>
      <c r="HO22" s="95">
        <f t="shared" si="25"/>
        <v>0</v>
      </c>
      <c r="HP22" s="95">
        <f t="shared" si="25"/>
        <v>0</v>
      </c>
      <c r="HQ22" s="95">
        <f t="shared" si="25"/>
        <v>0</v>
      </c>
      <c r="HR22" s="95">
        <f t="shared" si="25"/>
        <v>0</v>
      </c>
      <c r="HS22" s="95">
        <f t="shared" si="25"/>
        <v>0</v>
      </c>
      <c r="HT22" s="95">
        <f t="shared" si="25"/>
        <v>0</v>
      </c>
      <c r="HU22" s="95">
        <f t="shared" si="25"/>
        <v>0</v>
      </c>
      <c r="HV22" s="95">
        <f t="shared" si="25"/>
        <v>0</v>
      </c>
      <c r="HW22" s="95">
        <f t="shared" si="25"/>
        <v>0</v>
      </c>
      <c r="HX22" s="95">
        <f t="shared" si="25"/>
        <v>0</v>
      </c>
      <c r="HY22" s="95">
        <f t="shared" si="25"/>
        <v>0</v>
      </c>
      <c r="HZ22" s="95">
        <f t="shared" si="25"/>
        <v>0</v>
      </c>
      <c r="IA22" s="95">
        <f t="shared" si="25"/>
        <v>0</v>
      </c>
      <c r="IB22" s="95">
        <f t="shared" si="25"/>
        <v>0</v>
      </c>
      <c r="IC22" s="95">
        <f t="shared" si="25"/>
        <v>0</v>
      </c>
      <c r="ID22" s="95">
        <f t="shared" si="25"/>
        <v>0</v>
      </c>
      <c r="IE22" s="95">
        <f t="shared" si="25"/>
        <v>0</v>
      </c>
      <c r="IF22" s="95">
        <f t="shared" si="25"/>
        <v>0</v>
      </c>
      <c r="IG22" s="95">
        <f t="shared" si="25"/>
        <v>0</v>
      </c>
      <c r="IH22" s="95">
        <f t="shared" si="25"/>
        <v>0</v>
      </c>
      <c r="II22" s="95">
        <f t="shared" si="25"/>
        <v>0</v>
      </c>
      <c r="IJ22" s="95">
        <f t="shared" si="25"/>
        <v>0</v>
      </c>
      <c r="IK22" s="95">
        <f t="shared" si="25"/>
        <v>0</v>
      </c>
      <c r="IL22" s="95">
        <f t="shared" si="25"/>
        <v>0</v>
      </c>
      <c r="IM22" s="95">
        <f t="shared" si="25"/>
        <v>0</v>
      </c>
      <c r="IN22" s="95">
        <f t="shared" si="25"/>
        <v>0</v>
      </c>
      <c r="IO22" s="95">
        <f t="shared" si="25"/>
        <v>0</v>
      </c>
      <c r="IP22" s="95">
        <f t="shared" si="25"/>
        <v>0</v>
      </c>
      <c r="IQ22" s="95">
        <f t="shared" si="25"/>
        <v>0</v>
      </c>
      <c r="IR22" s="95">
        <f t="shared" si="25"/>
        <v>0</v>
      </c>
      <c r="IS22" s="95">
        <f t="shared" si="25"/>
        <v>0</v>
      </c>
      <c r="IT22" s="95">
        <f t="shared" si="25"/>
        <v>0</v>
      </c>
      <c r="IU22" s="95">
        <f t="shared" si="25"/>
        <v>0</v>
      </c>
      <c r="IV22" s="95">
        <f t="shared" si="25"/>
        <v>0</v>
      </c>
    </row>
    <row r="23" spans="1:256" s="95" customFormat="1" ht="14.65" thickBot="1" x14ac:dyDescent="0.5">
      <c r="A23" s="97" t="s">
        <v>55</v>
      </c>
      <c r="B23" s="95">
        <f>IF(ISERROR(B18),0,SUM($B$22:B22))</f>
        <v>0</v>
      </c>
      <c r="C23" s="95">
        <f>IF(ISERROR(C18),0,SUM($B$22:C22))</f>
        <v>0</v>
      </c>
      <c r="D23" s="95">
        <f>IF(ISERROR(D18),0,SUM($B$22:D22))</f>
        <v>0</v>
      </c>
      <c r="E23" s="95">
        <f>IF(ISERROR(E18),0,SUM($B$22:E22))</f>
        <v>0</v>
      </c>
      <c r="F23" s="95">
        <f>IF(ISERROR(F18),0,SUM($B$22:F22))</f>
        <v>0</v>
      </c>
      <c r="G23" s="95">
        <f>IF(ISERROR(G18),0,SUM($B$22:G22))</f>
        <v>0</v>
      </c>
      <c r="H23" s="95">
        <f>IF(ISERROR(H18),0,SUM($B$22:H22))</f>
        <v>0</v>
      </c>
      <c r="I23" s="95">
        <f>IF(ISERROR(I18),0,SUM($B$22:I22))</f>
        <v>0</v>
      </c>
      <c r="J23" s="95">
        <f>IF(ISERROR(J18),0,SUM($B$22:J22))</f>
        <v>0</v>
      </c>
      <c r="K23" s="95">
        <f>IF(ISERROR(K18),0,SUM($B$22:K22))</f>
        <v>0</v>
      </c>
      <c r="L23" s="95">
        <f>IF(ISERROR(L18),0,SUM($B$22:L22))</f>
        <v>0</v>
      </c>
      <c r="M23" s="95">
        <f>IF(ISERROR(M18),0,SUM($B$22:M22))</f>
        <v>0</v>
      </c>
      <c r="N23" s="95">
        <f>IF(ISERROR(N18),0,SUM($B$22:N22))</f>
        <v>0</v>
      </c>
      <c r="O23" s="95">
        <f>IF(ISERROR(O18),0,SUM($B$22:O22))</f>
        <v>0</v>
      </c>
      <c r="P23" s="95">
        <f>IF(ISERROR(P18),0,SUM($B$22:P22))</f>
        <v>0</v>
      </c>
      <c r="Q23" s="95">
        <f>IF(ISERROR(Q18),0,SUM($B$22:Q22))</f>
        <v>0</v>
      </c>
      <c r="R23" s="95">
        <f>IF(ISERROR(R18),0,SUM($B$22:R22))</f>
        <v>0</v>
      </c>
      <c r="S23" s="95">
        <f>IF(ISERROR(S18),0,SUM($B$22:S22))</f>
        <v>0</v>
      </c>
      <c r="T23" s="95">
        <f>IF(ISERROR(T18),0,SUM($B$22:T22))</f>
        <v>0</v>
      </c>
      <c r="U23" s="95">
        <f>IF(ISERROR(U18),0,SUM($B$22:U22))</f>
        <v>0</v>
      </c>
      <c r="V23" s="95">
        <f>IF(ISERROR(V18),0,SUM($B$22:V22))</f>
        <v>0</v>
      </c>
      <c r="W23" s="95">
        <f>IF(ISERROR(W18),0,SUM($B$22:W22))</f>
        <v>0</v>
      </c>
      <c r="X23" s="95">
        <f>IF(ISERROR(X18),0,SUM($B$22:X22))</f>
        <v>0</v>
      </c>
      <c r="Y23" s="95">
        <f>IF(ISERROR(Y18),0,SUM($B$22:Y22))</f>
        <v>0</v>
      </c>
      <c r="Z23" s="95">
        <f>IF(ISERROR(Z18),0,SUM($B$22:Z22))</f>
        <v>0</v>
      </c>
      <c r="AA23" s="95">
        <f>IF(ISERROR(AA18),0,SUM($B$22:AA22))</f>
        <v>0</v>
      </c>
      <c r="AB23" s="95">
        <f>IF(ISERROR(AB18),0,SUM($B$22:AB22))</f>
        <v>0</v>
      </c>
      <c r="AC23" s="95">
        <f>IF(ISERROR(AC18),0,SUM($B$22:AC22))</f>
        <v>0</v>
      </c>
      <c r="AD23" s="95">
        <f>IF(ISERROR(AD18),0,SUM($B$22:AD22))</f>
        <v>0</v>
      </c>
      <c r="AE23" s="95">
        <f>IF(ISERROR(AE18),0,SUM($B$22:AE22))</f>
        <v>0</v>
      </c>
      <c r="AF23" s="95">
        <f>IF(ISERROR(AF18),0,SUM($B$22:AF22))</f>
        <v>0</v>
      </c>
      <c r="AG23" s="95">
        <f>IF(ISERROR(AG18),0,SUM($B$22:AG22))</f>
        <v>0</v>
      </c>
      <c r="AH23" s="95">
        <f>IF(ISERROR(AH18),0,SUM($B$22:AH22))</f>
        <v>0</v>
      </c>
      <c r="AI23" s="95">
        <f>IF(ISERROR(AI18),0,SUM($B$22:AI22))</f>
        <v>0</v>
      </c>
      <c r="AJ23" s="95">
        <f>IF(ISERROR(AJ18),0,SUM($B$22:AJ22))</f>
        <v>0</v>
      </c>
      <c r="AK23" s="95">
        <f>IF(ISERROR(AK18),0,SUM($B$22:AK22))</f>
        <v>0</v>
      </c>
      <c r="AL23" s="95">
        <f>IF(ISERROR(AL18),0,SUM($B$22:AL22))</f>
        <v>0</v>
      </c>
      <c r="AM23" s="95">
        <f>IF(ISERROR(AM18),0,SUM($B$22:AM22))</f>
        <v>0</v>
      </c>
      <c r="AN23" s="95">
        <f>IF(ISERROR(AN18),0,SUM($B$22:AN22))</f>
        <v>0</v>
      </c>
      <c r="AO23" s="95">
        <f>IF(ISERROR(AO18),0,SUM($B$22:AO22))</f>
        <v>0</v>
      </c>
      <c r="AP23" s="95">
        <f>IF(ISERROR(AP18),0,SUM($B$22:AP22))</f>
        <v>0</v>
      </c>
      <c r="AQ23" s="95">
        <f>IF(ISERROR(AQ18),0,SUM($B$22:AQ22))</f>
        <v>0</v>
      </c>
      <c r="AR23" s="95">
        <f>IF(ISERROR(AR18),0,SUM($B$22:AR22))</f>
        <v>0</v>
      </c>
      <c r="AS23" s="95">
        <f>IF(ISERROR(AS18),0,SUM($B$22:AS22))</f>
        <v>0</v>
      </c>
      <c r="AT23" s="95">
        <f>IF(ISERROR(AT18),0,SUM($B$22:AT22))</f>
        <v>0</v>
      </c>
      <c r="AU23" s="95">
        <f>IF(ISERROR(AU18),0,SUM($B$22:AU22))</f>
        <v>0</v>
      </c>
      <c r="AV23" s="95">
        <f>IF(ISERROR(AV18),0,SUM($B$22:AV22))</f>
        <v>0</v>
      </c>
      <c r="AW23" s="95">
        <f>IF(ISERROR(AW18),0,SUM($B$22:AW22))</f>
        <v>0</v>
      </c>
      <c r="AX23" s="95">
        <f>IF(ISERROR(AX18),0,SUM($B$22:AX22))</f>
        <v>0</v>
      </c>
      <c r="AY23" s="95">
        <f>IF(ISERROR(AY18),0,SUM($B$22:AY22))</f>
        <v>0</v>
      </c>
      <c r="AZ23" s="95">
        <f>IF(ISERROR(AZ18),0,SUM($B$22:AZ22))</f>
        <v>0</v>
      </c>
      <c r="BA23" s="95">
        <f>IF(ISERROR(BA18),0,SUM($B$22:BA22))</f>
        <v>0</v>
      </c>
      <c r="BB23" s="95">
        <f>IF(ISERROR(BB18),0,SUM($B$22:BB22))</f>
        <v>0</v>
      </c>
      <c r="BC23" s="95">
        <f>IF(ISERROR(BC18),0,SUM($B$22:BC22))</f>
        <v>0</v>
      </c>
      <c r="BD23" s="95">
        <f>IF(ISERROR(BD18),0,SUM($B$22:BD22))</f>
        <v>0</v>
      </c>
      <c r="BE23" s="95">
        <f>IF(ISERROR(BE18),0,SUM($B$22:BE22))</f>
        <v>0</v>
      </c>
      <c r="BF23" s="95">
        <f>IF(ISERROR(BF18),0,SUM($B$22:BF22))</f>
        <v>0</v>
      </c>
      <c r="BG23" s="95">
        <f>IF(ISERROR(BG18),0,SUM($B$22:BG22))</f>
        <v>0</v>
      </c>
      <c r="BH23" s="95">
        <f>IF(ISERROR(BH18),0,SUM($B$22:BH22))</f>
        <v>0</v>
      </c>
      <c r="BI23" s="95">
        <f>IF(ISERROR(BI18),0,SUM($B$22:BI22))</f>
        <v>0</v>
      </c>
      <c r="BJ23" s="95">
        <f>IF(ISERROR(BJ18),0,SUM($B$22:BJ22))</f>
        <v>0</v>
      </c>
      <c r="BK23" s="95">
        <f>IF(ISERROR(BK18),0,SUM($B$22:BK22))</f>
        <v>0</v>
      </c>
      <c r="BL23" s="95">
        <f>IF(ISERROR(BL18),0,SUM($B$22:BL22))</f>
        <v>0</v>
      </c>
      <c r="BM23" s="95">
        <f>IF(ISERROR(BM18),0,SUM($B$22:BM22))</f>
        <v>0</v>
      </c>
      <c r="BN23" s="95">
        <f>IF(ISERROR(BN18),0,SUM($B$22:BN22))</f>
        <v>0</v>
      </c>
      <c r="BO23" s="95">
        <f>IF(ISERROR(BO18),0,SUM($B$22:BO22))</f>
        <v>0</v>
      </c>
      <c r="BP23" s="95">
        <f>IF(ISERROR(BP18),0,SUM($B$22:BP22))</f>
        <v>0</v>
      </c>
      <c r="BQ23" s="95">
        <f>IF(ISERROR(BQ18),0,SUM($B$22:BQ22))</f>
        <v>0</v>
      </c>
      <c r="BR23" s="95">
        <f>IF(ISERROR(BR18),0,SUM($B$22:BR22))</f>
        <v>0</v>
      </c>
      <c r="BS23" s="95">
        <f>IF(ISERROR(BS18),0,SUM($B$22:BS22))</f>
        <v>0</v>
      </c>
      <c r="BT23" s="95">
        <f>IF(ISERROR(BT18),0,SUM($B$22:BT22))</f>
        <v>0</v>
      </c>
      <c r="BU23" s="95">
        <f>IF(ISERROR(BU18),0,SUM($B$22:BU22))</f>
        <v>0</v>
      </c>
      <c r="BV23" s="95">
        <f>IF(ISERROR(BV18),0,SUM($B$22:BV22))</f>
        <v>0</v>
      </c>
      <c r="BW23" s="95">
        <f>IF(ISERROR(BW18),0,SUM($B$22:BW22))</f>
        <v>0</v>
      </c>
      <c r="BX23" s="95">
        <f>IF(ISERROR(BX18),0,SUM($B$22:BX22))</f>
        <v>0</v>
      </c>
      <c r="BY23" s="95">
        <f>IF(ISERROR(BY18),0,SUM($B$22:BY22))</f>
        <v>0</v>
      </c>
      <c r="BZ23" s="95">
        <f>IF(ISERROR(BZ18),0,SUM($B$22:BZ22))</f>
        <v>0</v>
      </c>
      <c r="CA23" s="95">
        <f>IF(ISERROR(CA18),0,SUM($B$22:CA22))</f>
        <v>0</v>
      </c>
      <c r="CB23" s="95">
        <f>IF(ISERROR(CB18),0,SUM($B$22:CB22))</f>
        <v>0</v>
      </c>
      <c r="CC23" s="95">
        <f>IF(ISERROR(CC18),0,SUM($B$22:CC22))</f>
        <v>0</v>
      </c>
      <c r="CD23" s="95">
        <f>IF(ISERROR(CD18),0,SUM($B$22:CD22))</f>
        <v>0</v>
      </c>
      <c r="CE23" s="95">
        <f>IF(ISERROR(CE18),0,SUM($B$22:CE22))</f>
        <v>0</v>
      </c>
      <c r="CF23" s="95">
        <f>IF(ISERROR(CF18),0,SUM($B$22:CF22))</f>
        <v>0</v>
      </c>
      <c r="CG23" s="95">
        <f>IF(ISERROR(CG18),0,SUM($B$22:CG22))</f>
        <v>0</v>
      </c>
      <c r="CH23" s="95">
        <f>IF(ISERROR(CH18),0,SUM($B$22:CH22))</f>
        <v>0</v>
      </c>
      <c r="CI23" s="95">
        <f>IF(ISERROR(CI18),0,SUM($B$22:CI22))</f>
        <v>0</v>
      </c>
      <c r="CJ23" s="95">
        <f>IF(ISERROR(CJ18),0,SUM($B$22:CJ22))</f>
        <v>0</v>
      </c>
      <c r="CK23" s="95">
        <f>IF(ISERROR(CK18),0,SUM($B$22:CK22))</f>
        <v>0</v>
      </c>
      <c r="CL23" s="95">
        <f>IF(ISERROR(CL18),0,SUM($B$22:CL22))</f>
        <v>0</v>
      </c>
      <c r="CM23" s="95">
        <f>IF(ISERROR(CM18),0,SUM($B$22:CM22))</f>
        <v>0</v>
      </c>
      <c r="CN23" s="95">
        <f>IF(ISERROR(CN18),0,$B$22:CN22)</f>
        <v>0</v>
      </c>
      <c r="CO23" s="95">
        <f>IF(ISERROR(CO18),0,$B$22:CO22)</f>
        <v>0</v>
      </c>
      <c r="CP23" s="95">
        <f>IF(ISERROR(CP18),0,$B$22:CP22)</f>
        <v>0</v>
      </c>
      <c r="CQ23" s="95">
        <f>IF(ISERROR(CQ18),0,$B$22:CQ22)</f>
        <v>0</v>
      </c>
      <c r="CR23" s="95">
        <f>IF(ISERROR(CR18),0,$B$22:CR22)</f>
        <v>0</v>
      </c>
      <c r="CS23" s="95">
        <f>IF(ISERROR(CS18),0,$B$22:CS22)</f>
        <v>0</v>
      </c>
      <c r="CT23" s="95">
        <f>IF(ISERROR(CT18),0,$B$22:CT22)</f>
        <v>0</v>
      </c>
      <c r="CU23" s="95">
        <f>IF(ISERROR(CU18),0,$B$22:CU22)</f>
        <v>0</v>
      </c>
      <c r="CV23" s="95">
        <f>IF(ISERROR(CV18),0,$B$22:CV22)</f>
        <v>0</v>
      </c>
      <c r="CW23" s="95">
        <f>IF(ISERROR(CW18),0,$B$22:CW22)</f>
        <v>0</v>
      </c>
      <c r="CX23" s="95">
        <f>IF(ISERROR(CX18),0,$B$22:CX22)</f>
        <v>0</v>
      </c>
      <c r="CY23" s="95">
        <f>IF(ISERROR(CY18),0,$B$22:CY22)</f>
        <v>0</v>
      </c>
      <c r="CZ23" s="95">
        <f>IF(ISERROR(CZ18),0,$B$22:CZ22)</f>
        <v>0</v>
      </c>
      <c r="DA23" s="95">
        <f>IF(ISERROR(DA18),0,$B$22:DA22)</f>
        <v>0</v>
      </c>
      <c r="DB23" s="95">
        <f>IF(ISERROR(DB18),0,$B$22:DB22)</f>
        <v>0</v>
      </c>
      <c r="DC23" s="95">
        <f>IF(ISERROR(DC18),0,$B$22:DC22)</f>
        <v>0</v>
      </c>
      <c r="DD23" s="95">
        <f>IF(ISERROR(DD18),0,$B$22:DD22)</f>
        <v>0</v>
      </c>
      <c r="DE23" s="95">
        <f>IF(ISERROR(DE18),0,$B$22:DE22)</f>
        <v>0</v>
      </c>
      <c r="DF23" s="95">
        <f>IF(ISERROR(DF18),0,$B$22:DF22)</f>
        <v>0</v>
      </c>
      <c r="DG23" s="95">
        <f>IF(ISERROR(DG18),0,$B$22:DG22)</f>
        <v>0</v>
      </c>
      <c r="DH23" s="95">
        <f>IF(ISERROR(DH18),0,$B$22:DH22)</f>
        <v>0</v>
      </c>
      <c r="DI23" s="95">
        <f>IF(ISERROR(DI18),0,$B$22:DI22)</f>
        <v>0</v>
      </c>
      <c r="DJ23" s="95">
        <f>IF(ISERROR(DJ18),0,$B$22:DJ22)</f>
        <v>0</v>
      </c>
      <c r="DK23" s="95">
        <f>IF(ISERROR(DK18),0,$B$22:DK22)</f>
        <v>0</v>
      </c>
      <c r="DL23" s="95">
        <f>IF(ISERROR(DL18),0,$B$22:DL22)</f>
        <v>0</v>
      </c>
      <c r="DM23" s="95">
        <f>IF(ISERROR(DM18),0,$B$22:DM22)</f>
        <v>0</v>
      </c>
      <c r="DN23" s="95">
        <f>IF(ISERROR(DN18),0,$B$22:DN22)</f>
        <v>0</v>
      </c>
      <c r="DO23" s="95">
        <f>IF(ISERROR(DO18),0,$B$22:DO22)</f>
        <v>0</v>
      </c>
      <c r="DP23" s="95">
        <f>IF(ISERROR(DP18),0,$B$22:DP22)</f>
        <v>0</v>
      </c>
      <c r="DQ23" s="95">
        <f>IF(ISERROR(DQ18),0,$B$22:DQ22)</f>
        <v>0</v>
      </c>
      <c r="DR23" s="95">
        <f>IF(ISERROR(DR18),0,$B$22:DR22)</f>
        <v>0</v>
      </c>
      <c r="DS23" s="95">
        <f>IF(ISERROR(DS18),0,$B$22:DS22)</f>
        <v>0</v>
      </c>
      <c r="DT23" s="95">
        <f>IF(ISERROR(DT18),0,$B$22:DT22)</f>
        <v>0</v>
      </c>
      <c r="DU23" s="95">
        <f>IF(ISERROR(DU18),0,$B$22:DU22)</f>
        <v>0</v>
      </c>
      <c r="DV23" s="95">
        <f>IF(ISERROR(DV18),0,$B$22:DV22)</f>
        <v>0</v>
      </c>
      <c r="DW23" s="95">
        <f>IF(ISERROR(DW18),0,$B$22:DW22)</f>
        <v>0</v>
      </c>
      <c r="DX23" s="95">
        <f>IF(ISERROR(DX18),0,$B$22:DX22)</f>
        <v>0</v>
      </c>
      <c r="DY23" s="95">
        <f>IF(ISERROR(DY18),0,$B$22:DY22)</f>
        <v>0</v>
      </c>
      <c r="DZ23" s="95">
        <f>IF(ISERROR(DZ18),0,$B$22:DZ22)</f>
        <v>0</v>
      </c>
      <c r="EA23" s="95">
        <f>IF(ISERROR(EA18),0,$B$22:EA22)</f>
        <v>0</v>
      </c>
      <c r="EB23" s="95">
        <f>IF(ISERROR(EB18),0,$B$22:EB22)</f>
        <v>0</v>
      </c>
      <c r="EC23" s="95">
        <f>IF(ISERROR(EC18),0,$B$22:EC22)</f>
        <v>0</v>
      </c>
      <c r="ED23" s="95">
        <f>IF(ISERROR(ED18),0,$B$22:ED22)</f>
        <v>0</v>
      </c>
      <c r="EE23" s="95">
        <f>IF(ISERROR(EE18),0,$B$22:EE22)</f>
        <v>0</v>
      </c>
      <c r="EF23" s="95">
        <f>IF(ISERROR(EF18),0,$B$22:EF22)</f>
        <v>0</v>
      </c>
      <c r="EG23" s="95">
        <f>IF(ISERROR(EG18),0,$B$22:EG22)</f>
        <v>0</v>
      </c>
      <c r="EH23" s="95">
        <f>IF(ISERROR(EH18),0,$B$22:EH22)</f>
        <v>0</v>
      </c>
      <c r="EI23" s="95">
        <f>IF(ISERROR(EI18),0,$B$22:EI22)</f>
        <v>0</v>
      </c>
      <c r="EJ23" s="95">
        <f>IF(ISERROR(EJ18),0,$B$22:EJ22)</f>
        <v>0</v>
      </c>
      <c r="EK23" s="95">
        <f>IF(ISERROR(EK18),0,$B$22:EK22)</f>
        <v>0</v>
      </c>
      <c r="EL23" s="95">
        <f>IF(ISERROR(EL18),0,$B$22:EL22)</f>
        <v>0</v>
      </c>
      <c r="EM23" s="95">
        <f>IF(ISERROR(EM18),0,$B$22:EM22)</f>
        <v>0</v>
      </c>
      <c r="EN23" s="95">
        <f>IF(ISERROR(EN18),0,$B$22:EN22)</f>
        <v>0</v>
      </c>
      <c r="EO23" s="95">
        <f>IF(ISERROR(EO18),0,$B$22:EO22)</f>
        <v>0</v>
      </c>
      <c r="EP23" s="95">
        <f>IF(ISERROR(EP18),0,$B$22:EP22)</f>
        <v>0</v>
      </c>
      <c r="EQ23" s="95">
        <f>IF(ISERROR(EQ18),0,$B$22:EQ22)</f>
        <v>0</v>
      </c>
      <c r="ER23" s="95">
        <f>IF(ISERROR(ER18),0,$B$22:ER22)</f>
        <v>0</v>
      </c>
      <c r="ES23" s="95">
        <f>IF(ISERROR(ES18),0,$B$22:ES22)</f>
        <v>0</v>
      </c>
      <c r="ET23" s="95">
        <f>IF(ISERROR(ET18),0,$B$22:ET22)</f>
        <v>0</v>
      </c>
      <c r="EU23" s="95">
        <f>IF(ISERROR(EU18),0,$B$22:EU22)</f>
        <v>0</v>
      </c>
      <c r="EV23" s="95">
        <f>IF(ISERROR(EV18),0,$B$22:EV22)</f>
        <v>0</v>
      </c>
      <c r="EW23" s="95">
        <f>IF(ISERROR(EW18),0,$B$22:EW22)</f>
        <v>0</v>
      </c>
      <c r="EX23" s="95">
        <f>IF(ISERROR(EX18),0,$B$22:EX22)</f>
        <v>0</v>
      </c>
      <c r="EY23" s="95">
        <f>IF(ISERROR(EY18),0,$B$22:EY22)</f>
        <v>0</v>
      </c>
      <c r="EZ23" s="95">
        <f>IF(ISERROR(EZ18),0,$B$22:EZ22)</f>
        <v>0</v>
      </c>
      <c r="FA23" s="95">
        <f>IF(ISERROR(FA18),0,$B$22:FA22)</f>
        <v>0</v>
      </c>
      <c r="FB23" s="95">
        <f>IF(ISERROR(FB18),0,$B$22:FB22)</f>
        <v>0</v>
      </c>
      <c r="FC23" s="95">
        <f>IF(ISERROR(FC18),0,$B$22:FC22)</f>
        <v>0</v>
      </c>
      <c r="FD23" s="95">
        <f>IF(ISERROR(FD18),0,$B$22:FD22)</f>
        <v>0</v>
      </c>
      <c r="FE23" s="95">
        <f>IF(ISERROR(FE18),0,$B$22:FE22)</f>
        <v>0</v>
      </c>
      <c r="FF23" s="95">
        <f>IF(ISERROR(FF18),0,$B$22:FF22)</f>
        <v>0</v>
      </c>
      <c r="FG23" s="95">
        <f>IF(ISERROR(FG18),0,$B$22:FG22)</f>
        <v>0</v>
      </c>
      <c r="FH23" s="95">
        <f>IF(ISERROR(FH18),0,$B$22:FH22)</f>
        <v>0</v>
      </c>
      <c r="FI23" s="95">
        <f>IF(ISERROR(FI18),0,$B$22:FI22)</f>
        <v>0</v>
      </c>
      <c r="FJ23" s="95">
        <f>IF(ISERROR(FJ18),0,$B$22:FJ22)</f>
        <v>0</v>
      </c>
      <c r="FK23" s="95">
        <f>IF(ISERROR(FK18),0,$B$22:FK22)</f>
        <v>0</v>
      </c>
      <c r="FL23" s="95">
        <f>IF(ISERROR(FL18),0,$B$22:FL22)</f>
        <v>0</v>
      </c>
      <c r="FM23" s="95">
        <f>IF(ISERROR(FM18),0,$B$22:FM22)</f>
        <v>0</v>
      </c>
      <c r="FN23" s="95">
        <f>IF(ISERROR(FN18),0,$B$22:FN22)</f>
        <v>0</v>
      </c>
      <c r="FO23" s="95">
        <f>IF(ISERROR(FO18),0,$B$22:FO22)</f>
        <v>0</v>
      </c>
      <c r="FP23" s="95">
        <f>IF(ISERROR(FP18),0,$B$22:FP22)</f>
        <v>0</v>
      </c>
      <c r="FQ23" s="95">
        <f>IF(ISERROR(FQ18),0,$B$22:FQ22)</f>
        <v>0</v>
      </c>
      <c r="FR23" s="95">
        <f>IF(ISERROR(FR18),0,$B$22:FR22)</f>
        <v>0</v>
      </c>
      <c r="FS23" s="95">
        <f>IF(ISERROR(FS18),0,$B$22:FS22)</f>
        <v>0</v>
      </c>
      <c r="FT23" s="95">
        <f>IF(ISERROR(FT18),0,$B$22:FT22)</f>
        <v>0</v>
      </c>
      <c r="FU23" s="95">
        <f>IF(ISERROR(FU18),0,$B$22:FU22)</f>
        <v>0</v>
      </c>
      <c r="FV23" s="95">
        <f>IF(ISERROR(FV18),0,$B$22:FV22)</f>
        <v>0</v>
      </c>
      <c r="FW23" s="95">
        <f>IF(ISERROR(FW18),0,$B$22:FW22)</f>
        <v>0</v>
      </c>
      <c r="FX23" s="95">
        <f>IF(ISERROR(FX18),0,$B$22:FX22)</f>
        <v>0</v>
      </c>
      <c r="FY23" s="95">
        <f>IF(ISERROR(FY18),0,$B$22:FY22)</f>
        <v>0</v>
      </c>
      <c r="FZ23" s="95">
        <f>IF(ISERROR(FZ18),0,$B$22:FZ22)</f>
        <v>0</v>
      </c>
      <c r="GA23" s="95">
        <f>IF(ISERROR(GA18),0,$B$22:GA22)</f>
        <v>0</v>
      </c>
      <c r="GB23" s="95">
        <f>IF(ISERROR(GB18),0,$B$22:GB22)</f>
        <v>0</v>
      </c>
      <c r="GC23" s="95">
        <f>IF(ISERROR(GC18),0,$B$22:GC22)</f>
        <v>0</v>
      </c>
      <c r="GD23" s="95">
        <f>IF(ISERROR(GD18),0,$B$22:GD22)</f>
        <v>0</v>
      </c>
      <c r="GE23" s="95">
        <f>IF(ISERROR(GE18),0,$B$22:GE22)</f>
        <v>0</v>
      </c>
      <c r="GF23" s="95">
        <f>IF(ISERROR(GF18),0,$B$22:GF22)</f>
        <v>0</v>
      </c>
      <c r="GG23" s="95">
        <f>IF(ISERROR(GG18),0,$B$22:GG22)</f>
        <v>0</v>
      </c>
      <c r="GH23" s="95">
        <f>IF(ISERROR(GH18),0,$B$22:GH22)</f>
        <v>0</v>
      </c>
      <c r="GI23" s="95">
        <f>IF(ISERROR(GI18),0,$B$22:GI22)</f>
        <v>0</v>
      </c>
      <c r="GJ23" s="95">
        <f>IF(ISERROR(GJ18),0,$B$22:GJ22)</f>
        <v>0</v>
      </c>
      <c r="GK23" s="95">
        <f>IF(ISERROR(GK18),0,$B$22:GK22)</f>
        <v>0</v>
      </c>
      <c r="GL23" s="95">
        <f>IF(ISERROR(GL18),0,$B$22:GL22)</f>
        <v>0</v>
      </c>
      <c r="GM23" s="95">
        <f>IF(ISERROR(GM18),0,$B$22:GM22)</f>
        <v>0</v>
      </c>
      <c r="GN23" s="95">
        <f>IF(ISERROR(GN18),0,$B$22:GN22)</f>
        <v>0</v>
      </c>
      <c r="GO23" s="95">
        <f>IF(ISERROR(GO18),0,$B$22:GO22)</f>
        <v>0</v>
      </c>
      <c r="GP23" s="95">
        <f>IF(ISERROR(GP18),0,$B$22:GP22)</f>
        <v>0</v>
      </c>
      <c r="GQ23" s="95">
        <f>IF(ISERROR(GQ18),0,$B$22:GQ22)</f>
        <v>0</v>
      </c>
      <c r="GR23" s="95">
        <f>IF(ISERROR(GR18),0,$B$22:GR22)</f>
        <v>0</v>
      </c>
      <c r="GS23" s="95">
        <f>IF(ISERROR(GS18),0,$B$22:GS22)</f>
        <v>0</v>
      </c>
      <c r="GT23" s="95">
        <f>IF(ISERROR(GT18),0,$B$22:GT22)</f>
        <v>0</v>
      </c>
      <c r="GU23" s="95">
        <f>IF(ISERROR(GU18),0,$B$22:GU22)</f>
        <v>0</v>
      </c>
      <c r="GV23" s="95">
        <f>IF(ISERROR(GV18),0,$B$22:GV22)</f>
        <v>0</v>
      </c>
      <c r="GW23" s="95">
        <f>IF(ISERROR(GW18),0,$B$22:GW22)</f>
        <v>0</v>
      </c>
      <c r="GX23" s="95">
        <f>IF(ISERROR(GX18),0,$B$22:GX22)</f>
        <v>0</v>
      </c>
      <c r="GY23" s="95">
        <f>IF(ISERROR(GY18),0,$B$22:GY22)</f>
        <v>0</v>
      </c>
      <c r="GZ23" s="95">
        <f>IF(ISERROR(GZ18),0,$B$22:GZ22)</f>
        <v>0</v>
      </c>
      <c r="HA23" s="95">
        <f>IF(ISERROR(HA18),0,$B$22:HA22)</f>
        <v>0</v>
      </c>
      <c r="HB23" s="95">
        <f>IF(ISERROR(HB18),0,$B$22:HB22)</f>
        <v>0</v>
      </c>
      <c r="HC23" s="95">
        <f>IF(ISERROR(HC18),0,$B$22:HC22)</f>
        <v>0</v>
      </c>
      <c r="HD23" s="95">
        <f>IF(ISERROR(HD18),0,$B$22:HD22)</f>
        <v>0</v>
      </c>
      <c r="HE23" s="95">
        <f>IF(ISERROR(HE18),0,$B$22:HE22)</f>
        <v>0</v>
      </c>
      <c r="HF23" s="95">
        <f>IF(ISERROR(HF18),0,$B$22:HF22)</f>
        <v>0</v>
      </c>
      <c r="HG23" s="95">
        <f>IF(ISERROR(HG18),0,$B$22:HG22)</f>
        <v>0</v>
      </c>
      <c r="HH23" s="95">
        <f>IF(ISERROR(HH18),0,$B$22:HH22)</f>
        <v>0</v>
      </c>
      <c r="HI23" s="95">
        <f>IF(ISERROR(HI18),0,$B$22:HI22)</f>
        <v>0</v>
      </c>
      <c r="HJ23" s="95">
        <f>IF(ISERROR(HJ18),0,$B$22:HJ22)</f>
        <v>0</v>
      </c>
      <c r="HK23" s="95">
        <f>IF(ISERROR(HK18),0,$B$22:HK22)</f>
        <v>0</v>
      </c>
      <c r="HL23" s="95">
        <f>IF(ISERROR(HL18),0,$B$22:HL22)</f>
        <v>0</v>
      </c>
      <c r="HM23" s="95">
        <f>IF(ISERROR(HM18),0,$B$22:HM22)</f>
        <v>0</v>
      </c>
      <c r="HN23" s="95">
        <f>IF(ISERROR(HN18),0,$B$22:HN22)</f>
        <v>0</v>
      </c>
      <c r="HO23" s="95">
        <f>IF(ISERROR(HO18),0,$B$22:HO22)</f>
        <v>0</v>
      </c>
      <c r="HP23" s="95">
        <f>IF(ISERROR(HP18),0,$B$22:HP22)</f>
        <v>0</v>
      </c>
      <c r="HQ23" s="95">
        <f>IF(ISERROR(HQ18),0,$B$22:HQ22)</f>
        <v>0</v>
      </c>
      <c r="HR23" s="95">
        <f>IF(ISERROR(HR18),0,$B$22:HR22)</f>
        <v>0</v>
      </c>
      <c r="HS23" s="95">
        <f>IF(ISERROR(HS18),0,$B$22:HS22)</f>
        <v>0</v>
      </c>
      <c r="HT23" s="95">
        <f>IF(ISERROR(HT18),0,$B$22:HT22)</f>
        <v>0</v>
      </c>
      <c r="HU23" s="95">
        <f>IF(ISERROR(HU18),0,$B$22:HU22)</f>
        <v>0</v>
      </c>
      <c r="HV23" s="95">
        <f>IF(ISERROR(HV18),0,$B$22:HV22)</f>
        <v>0</v>
      </c>
      <c r="HW23" s="95">
        <f>IF(ISERROR(HW18),0,$B$22:HW22)</f>
        <v>0</v>
      </c>
      <c r="HX23" s="95">
        <f>IF(ISERROR(HX18),0,$B$22:HX22)</f>
        <v>0</v>
      </c>
      <c r="HY23" s="95">
        <f>IF(ISERROR(HY18),0,$B$22:HY22)</f>
        <v>0</v>
      </c>
      <c r="HZ23" s="95">
        <f>IF(ISERROR(HZ18),0,$B$22:HZ22)</f>
        <v>0</v>
      </c>
      <c r="IA23" s="95">
        <f>IF(ISERROR(IA18),0,$B$22:IA22)</f>
        <v>0</v>
      </c>
      <c r="IB23" s="95">
        <f>IF(ISERROR(IB18),0,$B$22:IB22)</f>
        <v>0</v>
      </c>
      <c r="IC23" s="95">
        <f>IF(ISERROR(IC18),0,$B$22:IC22)</f>
        <v>0</v>
      </c>
      <c r="ID23" s="95">
        <f>IF(ISERROR(ID18),0,$B$22:ID22)</f>
        <v>0</v>
      </c>
      <c r="IE23" s="95">
        <f>IF(ISERROR(IE18),0,$B$22:IE22)</f>
        <v>0</v>
      </c>
      <c r="IF23" s="95">
        <f>IF(ISERROR(IF18),0,$B$22:IF22)</f>
        <v>0</v>
      </c>
      <c r="IG23" s="95">
        <f>IF(ISERROR(IG18),0,$B$22:IG22)</f>
        <v>0</v>
      </c>
      <c r="IH23" s="95">
        <f>IF(ISERROR(IH18),0,$B$22:IH22)</f>
        <v>0</v>
      </c>
      <c r="II23" s="95">
        <f>IF(ISERROR(II18),0,$B$22:II22)</f>
        <v>0</v>
      </c>
      <c r="IJ23" s="95">
        <f>IF(ISERROR(IJ18),0,$B$22:IJ22)</f>
        <v>0</v>
      </c>
      <c r="IK23" s="95">
        <f>IF(ISERROR(IK18),0,$B$22:IK22)</f>
        <v>0</v>
      </c>
      <c r="IL23" s="95">
        <f>IF(ISERROR(IL18),0,$B$22:IL22)</f>
        <v>0</v>
      </c>
      <c r="IM23" s="95">
        <f>IF(ISERROR(IM18),0,$B$22:IM22)</f>
        <v>0</v>
      </c>
      <c r="IN23" s="95">
        <f>IF(ISERROR(IN18),0,$B$22:IN22)</f>
        <v>0</v>
      </c>
      <c r="IO23" s="95">
        <f>IF(ISERROR(IO18),0,$B$22:IO22)</f>
        <v>0</v>
      </c>
      <c r="IP23" s="95">
        <f>IF(ISERROR(IP18),0,$B$22:IP22)</f>
        <v>0</v>
      </c>
      <c r="IQ23" s="95">
        <f>IF(ISERROR(IQ18),0,$B$22:IQ22)</f>
        <v>0</v>
      </c>
      <c r="IR23" s="95">
        <f>IF(ISERROR(IR18),0,$B$22:IR22)</f>
        <v>0</v>
      </c>
      <c r="IS23" s="95">
        <f>IF(ISERROR(IS18),0,$B$22:IS22)</f>
        <v>0</v>
      </c>
      <c r="IT23" s="95">
        <f>IF(ISERROR(IT18),0,$B$22:IT22)</f>
        <v>0</v>
      </c>
      <c r="IU23" s="95">
        <f>IF(ISERROR(IU18),0,$B$22:IU22)</f>
        <v>0</v>
      </c>
      <c r="IV23" s="95">
        <f>IF(ISERROR(IV18),0,$B$22:IV22)</f>
        <v>0</v>
      </c>
    </row>
    <row r="24" spans="1:256" s="95" customFormat="1" ht="14.25" x14ac:dyDescent="0.45">
      <c r="A24" s="96">
        <f>B15</f>
        <v>0</v>
      </c>
      <c r="B24" s="95">
        <f t="shared" ref="B24:BM24" si="26">IF(ISERROR(B18),0,A24-B22)</f>
        <v>0</v>
      </c>
      <c r="C24" s="95">
        <f t="shared" si="26"/>
        <v>0</v>
      </c>
      <c r="D24" s="95">
        <f t="shared" si="26"/>
        <v>0</v>
      </c>
      <c r="E24" s="95">
        <f t="shared" si="26"/>
        <v>0</v>
      </c>
      <c r="F24" s="95">
        <f t="shared" si="26"/>
        <v>0</v>
      </c>
      <c r="G24" s="95">
        <f t="shared" si="26"/>
        <v>0</v>
      </c>
      <c r="H24" s="95">
        <f t="shared" si="26"/>
        <v>0</v>
      </c>
      <c r="I24" s="95">
        <f t="shared" si="26"/>
        <v>0</v>
      </c>
      <c r="J24" s="95">
        <f t="shared" si="26"/>
        <v>0</v>
      </c>
      <c r="K24" s="95">
        <f t="shared" si="26"/>
        <v>0</v>
      </c>
      <c r="L24" s="95">
        <f t="shared" si="26"/>
        <v>0</v>
      </c>
      <c r="M24" s="95">
        <f t="shared" si="26"/>
        <v>0</v>
      </c>
      <c r="N24" s="95">
        <f t="shared" si="26"/>
        <v>0</v>
      </c>
      <c r="O24" s="95">
        <f t="shared" si="26"/>
        <v>0</v>
      </c>
      <c r="P24" s="95">
        <f t="shared" si="26"/>
        <v>0</v>
      </c>
      <c r="Q24" s="95">
        <f t="shared" si="26"/>
        <v>0</v>
      </c>
      <c r="R24" s="95">
        <f t="shared" si="26"/>
        <v>0</v>
      </c>
      <c r="S24" s="95">
        <f t="shared" si="26"/>
        <v>0</v>
      </c>
      <c r="T24" s="95">
        <f t="shared" si="26"/>
        <v>0</v>
      </c>
      <c r="U24" s="95">
        <f t="shared" si="26"/>
        <v>0</v>
      </c>
      <c r="V24" s="95">
        <f t="shared" si="26"/>
        <v>0</v>
      </c>
      <c r="W24" s="95">
        <f t="shared" si="26"/>
        <v>0</v>
      </c>
      <c r="X24" s="95">
        <f t="shared" si="26"/>
        <v>0</v>
      </c>
      <c r="Y24" s="95">
        <f t="shared" si="26"/>
        <v>0</v>
      </c>
      <c r="Z24" s="95">
        <f t="shared" si="26"/>
        <v>0</v>
      </c>
      <c r="AA24" s="95">
        <f t="shared" si="26"/>
        <v>0</v>
      </c>
      <c r="AB24" s="95">
        <f t="shared" si="26"/>
        <v>0</v>
      </c>
      <c r="AC24" s="95">
        <f t="shared" si="26"/>
        <v>0</v>
      </c>
      <c r="AD24" s="95">
        <f t="shared" si="26"/>
        <v>0</v>
      </c>
      <c r="AE24" s="95">
        <f t="shared" si="26"/>
        <v>0</v>
      </c>
      <c r="AF24" s="95">
        <f t="shared" si="26"/>
        <v>0</v>
      </c>
      <c r="AG24" s="95">
        <f t="shared" si="26"/>
        <v>0</v>
      </c>
      <c r="AH24" s="95">
        <f t="shared" si="26"/>
        <v>0</v>
      </c>
      <c r="AI24" s="95">
        <f t="shared" si="26"/>
        <v>0</v>
      </c>
      <c r="AJ24" s="95">
        <f t="shared" si="26"/>
        <v>0</v>
      </c>
      <c r="AK24" s="95">
        <f t="shared" si="26"/>
        <v>0</v>
      </c>
      <c r="AL24" s="95">
        <f t="shared" si="26"/>
        <v>0</v>
      </c>
      <c r="AM24" s="95">
        <f t="shared" si="26"/>
        <v>0</v>
      </c>
      <c r="AN24" s="95">
        <f t="shared" si="26"/>
        <v>0</v>
      </c>
      <c r="AO24" s="95">
        <f t="shared" si="26"/>
        <v>0</v>
      </c>
      <c r="AP24" s="95">
        <f t="shared" si="26"/>
        <v>0</v>
      </c>
      <c r="AQ24" s="95">
        <f t="shared" si="26"/>
        <v>0</v>
      </c>
      <c r="AR24" s="95">
        <f t="shared" si="26"/>
        <v>0</v>
      </c>
      <c r="AS24" s="95">
        <f t="shared" si="26"/>
        <v>0</v>
      </c>
      <c r="AT24" s="95">
        <f t="shared" si="26"/>
        <v>0</v>
      </c>
      <c r="AU24" s="95">
        <f t="shared" si="26"/>
        <v>0</v>
      </c>
      <c r="AV24" s="95">
        <f t="shared" si="26"/>
        <v>0</v>
      </c>
      <c r="AW24" s="95">
        <f t="shared" si="26"/>
        <v>0</v>
      </c>
      <c r="AX24" s="95">
        <f t="shared" si="26"/>
        <v>0</v>
      </c>
      <c r="AY24" s="95">
        <f t="shared" si="26"/>
        <v>0</v>
      </c>
      <c r="AZ24" s="95">
        <f t="shared" si="26"/>
        <v>0</v>
      </c>
      <c r="BA24" s="95">
        <f t="shared" si="26"/>
        <v>0</v>
      </c>
      <c r="BB24" s="95">
        <f t="shared" si="26"/>
        <v>0</v>
      </c>
      <c r="BC24" s="95">
        <f t="shared" si="26"/>
        <v>0</v>
      </c>
      <c r="BD24" s="95">
        <f t="shared" si="26"/>
        <v>0</v>
      </c>
      <c r="BE24" s="95">
        <f t="shared" si="26"/>
        <v>0</v>
      </c>
      <c r="BF24" s="95">
        <f t="shared" si="26"/>
        <v>0</v>
      </c>
      <c r="BG24" s="95">
        <f t="shared" si="26"/>
        <v>0</v>
      </c>
      <c r="BH24" s="95">
        <f t="shared" si="26"/>
        <v>0</v>
      </c>
      <c r="BI24" s="95">
        <f t="shared" si="26"/>
        <v>0</v>
      </c>
      <c r="BJ24" s="95">
        <f t="shared" si="26"/>
        <v>0</v>
      </c>
      <c r="BK24" s="95">
        <f t="shared" si="26"/>
        <v>0</v>
      </c>
      <c r="BL24" s="95">
        <f t="shared" si="26"/>
        <v>0</v>
      </c>
      <c r="BM24" s="95">
        <f t="shared" si="26"/>
        <v>0</v>
      </c>
      <c r="BN24" s="95">
        <f t="shared" ref="BN24:DY24" si="27">IF(ISERROR(BN18),0,BM24-BN22)</f>
        <v>0</v>
      </c>
      <c r="BO24" s="95">
        <f t="shared" si="27"/>
        <v>0</v>
      </c>
      <c r="BP24" s="95">
        <f t="shared" si="27"/>
        <v>0</v>
      </c>
      <c r="BQ24" s="95">
        <f t="shared" si="27"/>
        <v>0</v>
      </c>
      <c r="BR24" s="95">
        <f t="shared" si="27"/>
        <v>0</v>
      </c>
      <c r="BS24" s="95">
        <f t="shared" si="27"/>
        <v>0</v>
      </c>
      <c r="BT24" s="95">
        <f t="shared" si="27"/>
        <v>0</v>
      </c>
      <c r="BU24" s="95">
        <f t="shared" si="27"/>
        <v>0</v>
      </c>
      <c r="BV24" s="95">
        <f t="shared" si="27"/>
        <v>0</v>
      </c>
      <c r="BW24" s="95">
        <f t="shared" si="27"/>
        <v>0</v>
      </c>
      <c r="BX24" s="95">
        <f t="shared" si="27"/>
        <v>0</v>
      </c>
      <c r="BY24" s="95">
        <f t="shared" si="27"/>
        <v>0</v>
      </c>
      <c r="BZ24" s="95">
        <f t="shared" si="27"/>
        <v>0</v>
      </c>
      <c r="CA24" s="95">
        <f t="shared" si="27"/>
        <v>0</v>
      </c>
      <c r="CB24" s="95">
        <f t="shared" si="27"/>
        <v>0</v>
      </c>
      <c r="CC24" s="95">
        <f t="shared" si="27"/>
        <v>0</v>
      </c>
      <c r="CD24" s="95">
        <f t="shared" si="27"/>
        <v>0</v>
      </c>
      <c r="CE24" s="95">
        <f t="shared" si="27"/>
        <v>0</v>
      </c>
      <c r="CF24" s="95">
        <f t="shared" si="27"/>
        <v>0</v>
      </c>
      <c r="CG24" s="95">
        <f t="shared" si="27"/>
        <v>0</v>
      </c>
      <c r="CH24" s="95">
        <f t="shared" si="27"/>
        <v>0</v>
      </c>
      <c r="CI24" s="95">
        <f t="shared" si="27"/>
        <v>0</v>
      </c>
      <c r="CJ24" s="95">
        <f t="shared" si="27"/>
        <v>0</v>
      </c>
      <c r="CK24" s="95">
        <f t="shared" si="27"/>
        <v>0</v>
      </c>
      <c r="CL24" s="95">
        <f t="shared" si="27"/>
        <v>0</v>
      </c>
      <c r="CM24" s="95">
        <f t="shared" si="27"/>
        <v>0</v>
      </c>
      <c r="CN24" s="95">
        <f t="shared" si="27"/>
        <v>0</v>
      </c>
      <c r="CO24" s="95">
        <f t="shared" si="27"/>
        <v>0</v>
      </c>
      <c r="CP24" s="95">
        <f t="shared" si="27"/>
        <v>0</v>
      </c>
      <c r="CQ24" s="95">
        <f t="shared" si="27"/>
        <v>0</v>
      </c>
      <c r="CR24" s="95">
        <f t="shared" si="27"/>
        <v>0</v>
      </c>
      <c r="CS24" s="95">
        <f t="shared" si="27"/>
        <v>0</v>
      </c>
      <c r="CT24" s="95">
        <f t="shared" si="27"/>
        <v>0</v>
      </c>
      <c r="CU24" s="95">
        <f t="shared" si="27"/>
        <v>0</v>
      </c>
      <c r="CV24" s="95">
        <f t="shared" si="27"/>
        <v>0</v>
      </c>
      <c r="CW24" s="95">
        <f t="shared" si="27"/>
        <v>0</v>
      </c>
      <c r="CX24" s="95">
        <f t="shared" si="27"/>
        <v>0</v>
      </c>
      <c r="CY24" s="95">
        <f t="shared" si="27"/>
        <v>0</v>
      </c>
      <c r="CZ24" s="95">
        <f t="shared" si="27"/>
        <v>0</v>
      </c>
      <c r="DA24" s="95">
        <f t="shared" si="27"/>
        <v>0</v>
      </c>
      <c r="DB24" s="95">
        <f t="shared" si="27"/>
        <v>0</v>
      </c>
      <c r="DC24" s="95">
        <f t="shared" si="27"/>
        <v>0</v>
      </c>
      <c r="DD24" s="95">
        <f t="shared" si="27"/>
        <v>0</v>
      </c>
      <c r="DE24" s="95">
        <f t="shared" si="27"/>
        <v>0</v>
      </c>
      <c r="DF24" s="95">
        <f t="shared" si="27"/>
        <v>0</v>
      </c>
      <c r="DG24" s="95">
        <f t="shared" si="27"/>
        <v>0</v>
      </c>
      <c r="DH24" s="95">
        <f t="shared" si="27"/>
        <v>0</v>
      </c>
      <c r="DI24" s="95">
        <f t="shared" si="27"/>
        <v>0</v>
      </c>
      <c r="DJ24" s="95">
        <f t="shared" si="27"/>
        <v>0</v>
      </c>
      <c r="DK24" s="95">
        <f t="shared" si="27"/>
        <v>0</v>
      </c>
      <c r="DL24" s="95">
        <f t="shared" si="27"/>
        <v>0</v>
      </c>
      <c r="DM24" s="95">
        <f t="shared" si="27"/>
        <v>0</v>
      </c>
      <c r="DN24" s="95">
        <f t="shared" si="27"/>
        <v>0</v>
      </c>
      <c r="DO24" s="95">
        <f t="shared" si="27"/>
        <v>0</v>
      </c>
      <c r="DP24" s="95">
        <f t="shared" si="27"/>
        <v>0</v>
      </c>
      <c r="DQ24" s="95">
        <f t="shared" si="27"/>
        <v>0</v>
      </c>
      <c r="DR24" s="95">
        <f t="shared" si="27"/>
        <v>0</v>
      </c>
      <c r="DS24" s="95">
        <f t="shared" si="27"/>
        <v>0</v>
      </c>
      <c r="DT24" s="95">
        <f t="shared" si="27"/>
        <v>0</v>
      </c>
      <c r="DU24" s="95">
        <f t="shared" si="27"/>
        <v>0</v>
      </c>
      <c r="DV24" s="95">
        <f t="shared" si="27"/>
        <v>0</v>
      </c>
      <c r="DW24" s="95">
        <f t="shared" si="27"/>
        <v>0</v>
      </c>
      <c r="DX24" s="95">
        <f t="shared" si="27"/>
        <v>0</v>
      </c>
      <c r="DY24" s="95">
        <f t="shared" si="27"/>
        <v>0</v>
      </c>
      <c r="DZ24" s="95">
        <f t="shared" ref="DZ24:GK24" si="28">IF(ISERROR(DZ18),0,DY24-DZ22)</f>
        <v>0</v>
      </c>
      <c r="EA24" s="95">
        <f t="shared" si="28"/>
        <v>0</v>
      </c>
      <c r="EB24" s="95">
        <f t="shared" si="28"/>
        <v>0</v>
      </c>
      <c r="EC24" s="95">
        <f t="shared" si="28"/>
        <v>0</v>
      </c>
      <c r="ED24" s="95">
        <f t="shared" si="28"/>
        <v>0</v>
      </c>
      <c r="EE24" s="95">
        <f t="shared" si="28"/>
        <v>0</v>
      </c>
      <c r="EF24" s="95">
        <f t="shared" si="28"/>
        <v>0</v>
      </c>
      <c r="EG24" s="95">
        <f t="shared" si="28"/>
        <v>0</v>
      </c>
      <c r="EH24" s="95">
        <f t="shared" si="28"/>
        <v>0</v>
      </c>
      <c r="EI24" s="95">
        <f t="shared" si="28"/>
        <v>0</v>
      </c>
      <c r="EJ24" s="95">
        <f t="shared" si="28"/>
        <v>0</v>
      </c>
      <c r="EK24" s="95">
        <f t="shared" si="28"/>
        <v>0</v>
      </c>
      <c r="EL24" s="95">
        <f t="shared" si="28"/>
        <v>0</v>
      </c>
      <c r="EM24" s="95">
        <f t="shared" si="28"/>
        <v>0</v>
      </c>
      <c r="EN24" s="95">
        <f t="shared" si="28"/>
        <v>0</v>
      </c>
      <c r="EO24" s="95">
        <f t="shared" si="28"/>
        <v>0</v>
      </c>
      <c r="EP24" s="95">
        <f t="shared" si="28"/>
        <v>0</v>
      </c>
      <c r="EQ24" s="95">
        <f t="shared" si="28"/>
        <v>0</v>
      </c>
      <c r="ER24" s="95">
        <f t="shared" si="28"/>
        <v>0</v>
      </c>
      <c r="ES24" s="95">
        <f t="shared" si="28"/>
        <v>0</v>
      </c>
      <c r="ET24" s="95">
        <f t="shared" si="28"/>
        <v>0</v>
      </c>
      <c r="EU24" s="95">
        <f t="shared" si="28"/>
        <v>0</v>
      </c>
      <c r="EV24" s="95">
        <f t="shared" si="28"/>
        <v>0</v>
      </c>
      <c r="EW24" s="95">
        <f t="shared" si="28"/>
        <v>0</v>
      </c>
      <c r="EX24" s="95">
        <f t="shared" si="28"/>
        <v>0</v>
      </c>
      <c r="EY24" s="95">
        <f t="shared" si="28"/>
        <v>0</v>
      </c>
      <c r="EZ24" s="95">
        <f t="shared" si="28"/>
        <v>0</v>
      </c>
      <c r="FA24" s="95">
        <f t="shared" si="28"/>
        <v>0</v>
      </c>
      <c r="FB24" s="95">
        <f t="shared" si="28"/>
        <v>0</v>
      </c>
      <c r="FC24" s="95">
        <f t="shared" si="28"/>
        <v>0</v>
      </c>
      <c r="FD24" s="95">
        <f t="shared" si="28"/>
        <v>0</v>
      </c>
      <c r="FE24" s="95">
        <f t="shared" si="28"/>
        <v>0</v>
      </c>
      <c r="FF24" s="95">
        <f t="shared" si="28"/>
        <v>0</v>
      </c>
      <c r="FG24" s="95">
        <f t="shared" si="28"/>
        <v>0</v>
      </c>
      <c r="FH24" s="95">
        <f t="shared" si="28"/>
        <v>0</v>
      </c>
      <c r="FI24" s="95">
        <f t="shared" si="28"/>
        <v>0</v>
      </c>
      <c r="FJ24" s="95">
        <f t="shared" si="28"/>
        <v>0</v>
      </c>
      <c r="FK24" s="95">
        <f t="shared" si="28"/>
        <v>0</v>
      </c>
      <c r="FL24" s="95">
        <f t="shared" si="28"/>
        <v>0</v>
      </c>
      <c r="FM24" s="95">
        <f t="shared" si="28"/>
        <v>0</v>
      </c>
      <c r="FN24" s="95">
        <f t="shared" si="28"/>
        <v>0</v>
      </c>
      <c r="FO24" s="95">
        <f t="shared" si="28"/>
        <v>0</v>
      </c>
      <c r="FP24" s="95">
        <f t="shared" si="28"/>
        <v>0</v>
      </c>
      <c r="FQ24" s="95">
        <f t="shared" si="28"/>
        <v>0</v>
      </c>
      <c r="FR24" s="95">
        <f t="shared" si="28"/>
        <v>0</v>
      </c>
      <c r="FS24" s="95">
        <f t="shared" si="28"/>
        <v>0</v>
      </c>
      <c r="FT24" s="95">
        <f t="shared" si="28"/>
        <v>0</v>
      </c>
      <c r="FU24" s="95">
        <f t="shared" si="28"/>
        <v>0</v>
      </c>
      <c r="FV24" s="95">
        <f t="shared" si="28"/>
        <v>0</v>
      </c>
      <c r="FW24" s="95">
        <f t="shared" si="28"/>
        <v>0</v>
      </c>
      <c r="FX24" s="95">
        <f t="shared" si="28"/>
        <v>0</v>
      </c>
      <c r="FY24" s="95">
        <f t="shared" si="28"/>
        <v>0</v>
      </c>
      <c r="FZ24" s="95">
        <f t="shared" si="28"/>
        <v>0</v>
      </c>
      <c r="GA24" s="95">
        <f t="shared" si="28"/>
        <v>0</v>
      </c>
      <c r="GB24" s="95">
        <f t="shared" si="28"/>
        <v>0</v>
      </c>
      <c r="GC24" s="95">
        <f t="shared" si="28"/>
        <v>0</v>
      </c>
      <c r="GD24" s="95">
        <f t="shared" si="28"/>
        <v>0</v>
      </c>
      <c r="GE24" s="95">
        <f t="shared" si="28"/>
        <v>0</v>
      </c>
      <c r="GF24" s="95">
        <f t="shared" si="28"/>
        <v>0</v>
      </c>
      <c r="GG24" s="95">
        <f t="shared" si="28"/>
        <v>0</v>
      </c>
      <c r="GH24" s="95">
        <f t="shared" si="28"/>
        <v>0</v>
      </c>
      <c r="GI24" s="95">
        <f t="shared" si="28"/>
        <v>0</v>
      </c>
      <c r="GJ24" s="95">
        <f t="shared" si="28"/>
        <v>0</v>
      </c>
      <c r="GK24" s="95">
        <f t="shared" si="28"/>
        <v>0</v>
      </c>
      <c r="GL24" s="95">
        <f t="shared" ref="GL24:IV24" si="29">IF(ISERROR(GL18),0,GK24-GL22)</f>
        <v>0</v>
      </c>
      <c r="GM24" s="95">
        <f t="shared" si="29"/>
        <v>0</v>
      </c>
      <c r="GN24" s="95">
        <f t="shared" si="29"/>
        <v>0</v>
      </c>
      <c r="GO24" s="95">
        <f t="shared" si="29"/>
        <v>0</v>
      </c>
      <c r="GP24" s="95">
        <f t="shared" si="29"/>
        <v>0</v>
      </c>
      <c r="GQ24" s="95">
        <f t="shared" si="29"/>
        <v>0</v>
      </c>
      <c r="GR24" s="95">
        <f t="shared" si="29"/>
        <v>0</v>
      </c>
      <c r="GS24" s="95">
        <f t="shared" si="29"/>
        <v>0</v>
      </c>
      <c r="GT24" s="95">
        <f t="shared" si="29"/>
        <v>0</v>
      </c>
      <c r="GU24" s="95">
        <f t="shared" si="29"/>
        <v>0</v>
      </c>
      <c r="GV24" s="95">
        <f t="shared" si="29"/>
        <v>0</v>
      </c>
      <c r="GW24" s="95">
        <f t="shared" si="29"/>
        <v>0</v>
      </c>
      <c r="GX24" s="95">
        <f t="shared" si="29"/>
        <v>0</v>
      </c>
      <c r="GY24" s="95">
        <f t="shared" si="29"/>
        <v>0</v>
      </c>
      <c r="GZ24" s="95">
        <f t="shared" si="29"/>
        <v>0</v>
      </c>
      <c r="HA24" s="95">
        <f t="shared" si="29"/>
        <v>0</v>
      </c>
      <c r="HB24" s="95">
        <f t="shared" si="29"/>
        <v>0</v>
      </c>
      <c r="HC24" s="95">
        <f t="shared" si="29"/>
        <v>0</v>
      </c>
      <c r="HD24" s="95">
        <f t="shared" si="29"/>
        <v>0</v>
      </c>
      <c r="HE24" s="95">
        <f t="shared" si="29"/>
        <v>0</v>
      </c>
      <c r="HF24" s="95">
        <f t="shared" si="29"/>
        <v>0</v>
      </c>
      <c r="HG24" s="95">
        <f t="shared" si="29"/>
        <v>0</v>
      </c>
      <c r="HH24" s="95">
        <f t="shared" si="29"/>
        <v>0</v>
      </c>
      <c r="HI24" s="95">
        <f t="shared" si="29"/>
        <v>0</v>
      </c>
      <c r="HJ24" s="95">
        <f t="shared" si="29"/>
        <v>0</v>
      </c>
      <c r="HK24" s="95">
        <f t="shared" si="29"/>
        <v>0</v>
      </c>
      <c r="HL24" s="95">
        <f t="shared" si="29"/>
        <v>0</v>
      </c>
      <c r="HM24" s="95">
        <f t="shared" si="29"/>
        <v>0</v>
      </c>
      <c r="HN24" s="95">
        <f t="shared" si="29"/>
        <v>0</v>
      </c>
      <c r="HO24" s="95">
        <f t="shared" si="29"/>
        <v>0</v>
      </c>
      <c r="HP24" s="95">
        <f t="shared" si="29"/>
        <v>0</v>
      </c>
      <c r="HQ24" s="95">
        <f t="shared" si="29"/>
        <v>0</v>
      </c>
      <c r="HR24" s="95">
        <f t="shared" si="29"/>
        <v>0</v>
      </c>
      <c r="HS24" s="95">
        <f t="shared" si="29"/>
        <v>0</v>
      </c>
      <c r="HT24" s="95">
        <f t="shared" si="29"/>
        <v>0</v>
      </c>
      <c r="HU24" s="95">
        <f t="shared" si="29"/>
        <v>0</v>
      </c>
      <c r="HV24" s="95">
        <f t="shared" si="29"/>
        <v>0</v>
      </c>
      <c r="HW24" s="95">
        <f t="shared" si="29"/>
        <v>0</v>
      </c>
      <c r="HX24" s="95">
        <f t="shared" si="29"/>
        <v>0</v>
      </c>
      <c r="HY24" s="95">
        <f t="shared" si="29"/>
        <v>0</v>
      </c>
      <c r="HZ24" s="95">
        <f t="shared" si="29"/>
        <v>0</v>
      </c>
      <c r="IA24" s="95">
        <f t="shared" si="29"/>
        <v>0</v>
      </c>
      <c r="IB24" s="95">
        <f t="shared" si="29"/>
        <v>0</v>
      </c>
      <c r="IC24" s="95">
        <f t="shared" si="29"/>
        <v>0</v>
      </c>
      <c r="ID24" s="95">
        <f t="shared" si="29"/>
        <v>0</v>
      </c>
      <c r="IE24" s="95">
        <f t="shared" si="29"/>
        <v>0</v>
      </c>
      <c r="IF24" s="95">
        <f t="shared" si="29"/>
        <v>0</v>
      </c>
      <c r="IG24" s="95">
        <f t="shared" si="29"/>
        <v>0</v>
      </c>
      <c r="IH24" s="95">
        <f t="shared" si="29"/>
        <v>0</v>
      </c>
      <c r="II24" s="95">
        <f t="shared" si="29"/>
        <v>0</v>
      </c>
      <c r="IJ24" s="95">
        <f t="shared" si="29"/>
        <v>0</v>
      </c>
      <c r="IK24" s="95">
        <f t="shared" si="29"/>
        <v>0</v>
      </c>
      <c r="IL24" s="95">
        <f t="shared" si="29"/>
        <v>0</v>
      </c>
      <c r="IM24" s="95">
        <f t="shared" si="29"/>
        <v>0</v>
      </c>
      <c r="IN24" s="95">
        <f t="shared" si="29"/>
        <v>0</v>
      </c>
      <c r="IO24" s="95">
        <f t="shared" si="29"/>
        <v>0</v>
      </c>
      <c r="IP24" s="95">
        <f t="shared" si="29"/>
        <v>0</v>
      </c>
      <c r="IQ24" s="95">
        <f t="shared" si="29"/>
        <v>0</v>
      </c>
      <c r="IR24" s="95">
        <f t="shared" si="29"/>
        <v>0</v>
      </c>
      <c r="IS24" s="95">
        <f t="shared" si="29"/>
        <v>0</v>
      </c>
      <c r="IT24" s="95">
        <f t="shared" si="29"/>
        <v>0</v>
      </c>
      <c r="IU24" s="95">
        <f t="shared" si="29"/>
        <v>0</v>
      </c>
      <c r="IV24" s="95">
        <f t="shared" si="29"/>
        <v>0</v>
      </c>
    </row>
    <row r="26" spans="1:256" ht="13.15" thickBot="1" x14ac:dyDescent="0.4"/>
    <row r="27" spans="1:256" ht="27.75" x14ac:dyDescent="0.6">
      <c r="A27" s="112" t="s">
        <v>65</v>
      </c>
      <c r="B27" s="113">
        <v>0</v>
      </c>
      <c r="C27" s="110" t="s">
        <v>64</v>
      </c>
      <c r="D27" s="109">
        <f>PMT(F27,B28,-B27)</f>
        <v>0</v>
      </c>
      <c r="E27" s="108" t="s">
        <v>63</v>
      </c>
      <c r="F27" s="107">
        <f>6%/12</f>
        <v>5.0000000000000001E-3</v>
      </c>
      <c r="H27" s="106" t="s">
        <v>67</v>
      </c>
    </row>
    <row r="28" spans="1:256" ht="13.5" thickBot="1" x14ac:dyDescent="0.45">
      <c r="A28" s="105" t="s">
        <v>61</v>
      </c>
      <c r="B28" s="104">
        <v>72</v>
      </c>
      <c r="C28" s="104"/>
      <c r="D28" s="103"/>
      <c r="E28" s="102"/>
      <c r="F28" s="101"/>
    </row>
    <row r="29" spans="1:256" x14ac:dyDescent="0.35">
      <c r="B29" s="100"/>
    </row>
    <row r="30" spans="1:256" ht="13.15" thickBot="1" x14ac:dyDescent="0.4">
      <c r="A30" s="99" t="s">
        <v>60</v>
      </c>
      <c r="B30" s="94">
        <f>IF(G15&gt;=$B$28,NA(),G27+1)</f>
        <v>1</v>
      </c>
      <c r="C30" s="94">
        <f t="shared" ref="C30:AH30" si="30">IF(B30&gt;=$B$28,NA(),B30+1)</f>
        <v>2</v>
      </c>
      <c r="D30" s="94">
        <f t="shared" si="30"/>
        <v>3</v>
      </c>
      <c r="E30" s="94">
        <f t="shared" si="30"/>
        <v>4</v>
      </c>
      <c r="F30" s="94">
        <f t="shared" si="30"/>
        <v>5</v>
      </c>
      <c r="G30" s="94">
        <f t="shared" si="30"/>
        <v>6</v>
      </c>
      <c r="H30" s="94">
        <f t="shared" si="30"/>
        <v>7</v>
      </c>
      <c r="I30" s="94">
        <f t="shared" si="30"/>
        <v>8</v>
      </c>
      <c r="J30" s="94">
        <f t="shared" si="30"/>
        <v>9</v>
      </c>
      <c r="K30" s="94">
        <f t="shared" si="30"/>
        <v>10</v>
      </c>
      <c r="L30" s="94">
        <f t="shared" si="30"/>
        <v>11</v>
      </c>
      <c r="M30" s="94">
        <f t="shared" si="30"/>
        <v>12</v>
      </c>
      <c r="N30" s="94">
        <f t="shared" si="30"/>
        <v>13</v>
      </c>
      <c r="O30" s="94">
        <f t="shared" si="30"/>
        <v>14</v>
      </c>
      <c r="P30" s="94">
        <f t="shared" si="30"/>
        <v>15</v>
      </c>
      <c r="Q30" s="94">
        <f t="shared" si="30"/>
        <v>16</v>
      </c>
      <c r="R30" s="94">
        <f t="shared" si="30"/>
        <v>17</v>
      </c>
      <c r="S30" s="94">
        <f t="shared" si="30"/>
        <v>18</v>
      </c>
      <c r="T30" s="94">
        <f t="shared" si="30"/>
        <v>19</v>
      </c>
      <c r="U30" s="94">
        <f t="shared" si="30"/>
        <v>20</v>
      </c>
      <c r="V30" s="94">
        <f t="shared" si="30"/>
        <v>21</v>
      </c>
      <c r="W30" s="94">
        <f t="shared" si="30"/>
        <v>22</v>
      </c>
      <c r="X30" s="94">
        <f t="shared" si="30"/>
        <v>23</v>
      </c>
      <c r="Y30" s="94">
        <f t="shared" si="30"/>
        <v>24</v>
      </c>
      <c r="Z30" s="94">
        <f t="shared" si="30"/>
        <v>25</v>
      </c>
      <c r="AA30" s="94">
        <f t="shared" si="30"/>
        <v>26</v>
      </c>
      <c r="AB30" s="94">
        <f t="shared" si="30"/>
        <v>27</v>
      </c>
      <c r="AC30" s="94">
        <f t="shared" si="30"/>
        <v>28</v>
      </c>
      <c r="AD30" s="94">
        <f t="shared" si="30"/>
        <v>29</v>
      </c>
      <c r="AE30" s="94">
        <f t="shared" si="30"/>
        <v>30</v>
      </c>
      <c r="AF30" s="94">
        <f t="shared" si="30"/>
        <v>31</v>
      </c>
      <c r="AG30" s="94">
        <f t="shared" si="30"/>
        <v>32</v>
      </c>
      <c r="AH30" s="94">
        <f t="shared" si="30"/>
        <v>33</v>
      </c>
      <c r="AI30" s="94">
        <f t="shared" ref="AI30:BN30" si="31">IF(AH30&gt;=$B$28,NA(),AH30+1)</f>
        <v>34</v>
      </c>
      <c r="AJ30" s="94">
        <f t="shared" si="31"/>
        <v>35</v>
      </c>
      <c r="AK30" s="94">
        <f t="shared" si="31"/>
        <v>36</v>
      </c>
      <c r="AL30" s="94">
        <f t="shared" si="31"/>
        <v>37</v>
      </c>
      <c r="AM30" s="94">
        <f t="shared" si="31"/>
        <v>38</v>
      </c>
      <c r="AN30" s="94">
        <f t="shared" si="31"/>
        <v>39</v>
      </c>
      <c r="AO30" s="94">
        <f t="shared" si="31"/>
        <v>40</v>
      </c>
      <c r="AP30" s="94">
        <f t="shared" si="31"/>
        <v>41</v>
      </c>
      <c r="AQ30" s="94">
        <f t="shared" si="31"/>
        <v>42</v>
      </c>
      <c r="AR30" s="94">
        <f t="shared" si="31"/>
        <v>43</v>
      </c>
      <c r="AS30" s="94">
        <f t="shared" si="31"/>
        <v>44</v>
      </c>
      <c r="AT30" s="94">
        <f t="shared" si="31"/>
        <v>45</v>
      </c>
      <c r="AU30" s="94">
        <f t="shared" si="31"/>
        <v>46</v>
      </c>
      <c r="AV30" s="94">
        <f t="shared" si="31"/>
        <v>47</v>
      </c>
      <c r="AW30" s="94">
        <f t="shared" si="31"/>
        <v>48</v>
      </c>
      <c r="AX30" s="94">
        <f t="shared" si="31"/>
        <v>49</v>
      </c>
      <c r="AY30" s="94">
        <f t="shared" si="31"/>
        <v>50</v>
      </c>
      <c r="AZ30" s="94">
        <f t="shared" si="31"/>
        <v>51</v>
      </c>
      <c r="BA30" s="94">
        <f t="shared" si="31"/>
        <v>52</v>
      </c>
      <c r="BB30" s="94">
        <f t="shared" si="31"/>
        <v>53</v>
      </c>
      <c r="BC30" s="94">
        <f t="shared" si="31"/>
        <v>54</v>
      </c>
      <c r="BD30" s="94">
        <f t="shared" si="31"/>
        <v>55</v>
      </c>
      <c r="BE30" s="94">
        <f t="shared" si="31"/>
        <v>56</v>
      </c>
      <c r="BF30" s="94">
        <f t="shared" si="31"/>
        <v>57</v>
      </c>
      <c r="BG30" s="94">
        <f t="shared" si="31"/>
        <v>58</v>
      </c>
      <c r="BH30" s="94">
        <f t="shared" si="31"/>
        <v>59</v>
      </c>
      <c r="BI30" s="94">
        <f t="shared" si="31"/>
        <v>60</v>
      </c>
      <c r="BJ30" s="94">
        <f t="shared" si="31"/>
        <v>61</v>
      </c>
      <c r="BK30" s="94">
        <f t="shared" si="31"/>
        <v>62</v>
      </c>
      <c r="BL30" s="94">
        <f t="shared" si="31"/>
        <v>63</v>
      </c>
      <c r="BM30" s="94">
        <f t="shared" si="31"/>
        <v>64</v>
      </c>
      <c r="BN30" s="94">
        <f t="shared" si="31"/>
        <v>65</v>
      </c>
      <c r="BO30" s="94">
        <f t="shared" ref="BO30:CR30" si="32">IF(BN30&gt;=$B$28,NA(),BN30+1)</f>
        <v>66</v>
      </c>
      <c r="BP30" s="94">
        <f t="shared" si="32"/>
        <v>67</v>
      </c>
      <c r="BQ30" s="94">
        <f t="shared" si="32"/>
        <v>68</v>
      </c>
      <c r="BR30" s="94">
        <f t="shared" si="32"/>
        <v>69</v>
      </c>
      <c r="BS30" s="94">
        <f t="shared" si="32"/>
        <v>70</v>
      </c>
      <c r="BT30" s="94">
        <f t="shared" si="32"/>
        <v>71</v>
      </c>
      <c r="BU30" s="94">
        <f t="shared" si="32"/>
        <v>72</v>
      </c>
      <c r="BV30" s="94" t="e">
        <f t="shared" si="32"/>
        <v>#N/A</v>
      </c>
      <c r="BW30" s="94" t="e">
        <f t="shared" si="32"/>
        <v>#N/A</v>
      </c>
      <c r="BX30" s="94" t="e">
        <f t="shared" si="32"/>
        <v>#N/A</v>
      </c>
      <c r="BY30" s="94" t="e">
        <f t="shared" si="32"/>
        <v>#N/A</v>
      </c>
      <c r="BZ30" s="94" t="e">
        <f t="shared" si="32"/>
        <v>#N/A</v>
      </c>
      <c r="CA30" s="94" t="e">
        <f t="shared" si="32"/>
        <v>#N/A</v>
      </c>
      <c r="CB30" s="94" t="e">
        <f t="shared" si="32"/>
        <v>#N/A</v>
      </c>
      <c r="CC30" s="94" t="e">
        <f t="shared" si="32"/>
        <v>#N/A</v>
      </c>
      <c r="CD30" s="94" t="e">
        <f t="shared" si="32"/>
        <v>#N/A</v>
      </c>
      <c r="CE30" s="94" t="e">
        <f t="shared" si="32"/>
        <v>#N/A</v>
      </c>
      <c r="CF30" s="94" t="e">
        <f t="shared" si="32"/>
        <v>#N/A</v>
      </c>
      <c r="CG30" s="94" t="e">
        <f t="shared" si="32"/>
        <v>#N/A</v>
      </c>
      <c r="CH30" s="94" t="e">
        <f t="shared" si="32"/>
        <v>#N/A</v>
      </c>
      <c r="CI30" s="94" t="e">
        <f t="shared" si="32"/>
        <v>#N/A</v>
      </c>
      <c r="CJ30" s="94" t="e">
        <f t="shared" si="32"/>
        <v>#N/A</v>
      </c>
      <c r="CK30" s="94" t="e">
        <f t="shared" si="32"/>
        <v>#N/A</v>
      </c>
      <c r="CL30" s="94" t="e">
        <f t="shared" si="32"/>
        <v>#N/A</v>
      </c>
      <c r="CM30" s="94" t="e">
        <f t="shared" si="32"/>
        <v>#N/A</v>
      </c>
      <c r="CN30" s="94" t="e">
        <f t="shared" si="32"/>
        <v>#N/A</v>
      </c>
      <c r="CO30" s="94" t="e">
        <f t="shared" si="32"/>
        <v>#N/A</v>
      </c>
      <c r="CP30" s="94" t="e">
        <f t="shared" si="32"/>
        <v>#N/A</v>
      </c>
      <c r="CQ30" s="94" t="e">
        <f t="shared" si="32"/>
        <v>#N/A</v>
      </c>
      <c r="CR30" s="94" t="e">
        <f t="shared" si="32"/>
        <v>#N/A</v>
      </c>
    </row>
    <row r="31" spans="1:256" ht="26.65" thickBot="1" x14ac:dyDescent="0.5">
      <c r="A31" s="97" t="s">
        <v>59</v>
      </c>
      <c r="B31" s="95">
        <f t="shared" ref="B31:AG31" si="33">IF(ISERROR(B30),0,$D$27)</f>
        <v>0</v>
      </c>
      <c r="C31" s="95">
        <f t="shared" si="33"/>
        <v>0</v>
      </c>
      <c r="D31" s="95">
        <f t="shared" si="33"/>
        <v>0</v>
      </c>
      <c r="E31" s="95">
        <f t="shared" si="33"/>
        <v>0</v>
      </c>
      <c r="F31" s="95">
        <f t="shared" si="33"/>
        <v>0</v>
      </c>
      <c r="G31" s="95">
        <f t="shared" si="33"/>
        <v>0</v>
      </c>
      <c r="H31" s="95">
        <f t="shared" si="33"/>
        <v>0</v>
      </c>
      <c r="I31" s="95">
        <f t="shared" si="33"/>
        <v>0</v>
      </c>
      <c r="J31" s="95">
        <f t="shared" si="33"/>
        <v>0</v>
      </c>
      <c r="K31" s="95">
        <f t="shared" si="33"/>
        <v>0</v>
      </c>
      <c r="L31" s="95">
        <f t="shared" si="33"/>
        <v>0</v>
      </c>
      <c r="M31" s="95">
        <f t="shared" si="33"/>
        <v>0</v>
      </c>
      <c r="N31" s="95">
        <f t="shared" si="33"/>
        <v>0</v>
      </c>
      <c r="O31" s="95">
        <f t="shared" si="33"/>
        <v>0</v>
      </c>
      <c r="P31" s="95">
        <f t="shared" si="33"/>
        <v>0</v>
      </c>
      <c r="Q31" s="95">
        <f t="shared" si="33"/>
        <v>0</v>
      </c>
      <c r="R31" s="95">
        <f t="shared" si="33"/>
        <v>0</v>
      </c>
      <c r="S31" s="95">
        <f t="shared" si="33"/>
        <v>0</v>
      </c>
      <c r="T31" s="95">
        <f t="shared" si="33"/>
        <v>0</v>
      </c>
      <c r="U31" s="95">
        <f t="shared" si="33"/>
        <v>0</v>
      </c>
      <c r="V31" s="95">
        <f t="shared" si="33"/>
        <v>0</v>
      </c>
      <c r="W31" s="95">
        <f t="shared" si="33"/>
        <v>0</v>
      </c>
      <c r="X31" s="95">
        <f t="shared" si="33"/>
        <v>0</v>
      </c>
      <c r="Y31" s="95">
        <f t="shared" si="33"/>
        <v>0</v>
      </c>
      <c r="Z31" s="95">
        <f t="shared" si="33"/>
        <v>0</v>
      </c>
      <c r="AA31" s="95">
        <f t="shared" si="33"/>
        <v>0</v>
      </c>
      <c r="AB31" s="95">
        <f t="shared" si="33"/>
        <v>0</v>
      </c>
      <c r="AC31" s="95">
        <f t="shared" si="33"/>
        <v>0</v>
      </c>
      <c r="AD31" s="95">
        <f t="shared" si="33"/>
        <v>0</v>
      </c>
      <c r="AE31" s="95">
        <f t="shared" si="33"/>
        <v>0</v>
      </c>
      <c r="AF31" s="95">
        <f t="shared" si="33"/>
        <v>0</v>
      </c>
      <c r="AG31" s="95">
        <f t="shared" si="33"/>
        <v>0</v>
      </c>
      <c r="AH31" s="95">
        <f t="shared" ref="AH31:BJ31" si="34">IF(ISERROR(AH30),0,$D$27)</f>
        <v>0</v>
      </c>
      <c r="AI31" s="95">
        <f t="shared" si="34"/>
        <v>0</v>
      </c>
      <c r="AJ31" s="95">
        <f t="shared" si="34"/>
        <v>0</v>
      </c>
      <c r="AK31" s="95">
        <f t="shared" si="34"/>
        <v>0</v>
      </c>
      <c r="AL31" s="95">
        <f t="shared" si="34"/>
        <v>0</v>
      </c>
      <c r="AM31" s="95">
        <f t="shared" si="34"/>
        <v>0</v>
      </c>
      <c r="AN31" s="95">
        <f t="shared" si="34"/>
        <v>0</v>
      </c>
      <c r="AO31" s="95">
        <f t="shared" si="34"/>
        <v>0</v>
      </c>
      <c r="AP31" s="95">
        <f t="shared" si="34"/>
        <v>0</v>
      </c>
      <c r="AQ31" s="95">
        <f t="shared" si="34"/>
        <v>0</v>
      </c>
      <c r="AR31" s="95">
        <f t="shared" si="34"/>
        <v>0</v>
      </c>
      <c r="AS31" s="95">
        <f t="shared" si="34"/>
        <v>0</v>
      </c>
      <c r="AT31" s="95">
        <f t="shared" si="34"/>
        <v>0</v>
      </c>
      <c r="AU31" s="95">
        <f t="shared" si="34"/>
        <v>0</v>
      </c>
      <c r="AV31" s="95">
        <f t="shared" si="34"/>
        <v>0</v>
      </c>
      <c r="AW31" s="95">
        <f t="shared" si="34"/>
        <v>0</v>
      </c>
      <c r="AX31" s="95">
        <f t="shared" si="34"/>
        <v>0</v>
      </c>
      <c r="AY31" s="95">
        <f t="shared" si="34"/>
        <v>0</v>
      </c>
      <c r="AZ31" s="95">
        <f t="shared" si="34"/>
        <v>0</v>
      </c>
      <c r="BA31" s="95">
        <f t="shared" si="34"/>
        <v>0</v>
      </c>
      <c r="BB31" s="95">
        <f t="shared" si="34"/>
        <v>0</v>
      </c>
      <c r="BC31" s="95">
        <f t="shared" si="34"/>
        <v>0</v>
      </c>
      <c r="BD31" s="95">
        <f t="shared" si="34"/>
        <v>0</v>
      </c>
      <c r="BE31" s="95">
        <f t="shared" si="34"/>
        <v>0</v>
      </c>
      <c r="BF31" s="95">
        <f t="shared" si="34"/>
        <v>0</v>
      </c>
      <c r="BG31" s="95">
        <f t="shared" si="34"/>
        <v>0</v>
      </c>
      <c r="BH31" s="95">
        <f t="shared" si="34"/>
        <v>0</v>
      </c>
      <c r="BI31" s="95">
        <f t="shared" si="34"/>
        <v>0</v>
      </c>
      <c r="BJ31" s="95">
        <f t="shared" si="34"/>
        <v>0</v>
      </c>
    </row>
    <row r="32" spans="1:256" ht="14.65" thickBot="1" x14ac:dyDescent="0.5">
      <c r="A32" s="98" t="s">
        <v>58</v>
      </c>
      <c r="B32" s="95">
        <f t="shared" ref="B32:J32" si="35">IF(ISERROR(B30),0,$F$27*A36)</f>
        <v>0</v>
      </c>
      <c r="C32" s="95">
        <f t="shared" si="35"/>
        <v>0</v>
      </c>
      <c r="D32" s="95">
        <f t="shared" si="35"/>
        <v>0</v>
      </c>
      <c r="E32" s="95">
        <f t="shared" si="35"/>
        <v>0</v>
      </c>
      <c r="F32" s="95">
        <f t="shared" si="35"/>
        <v>0</v>
      </c>
      <c r="G32" s="95">
        <f t="shared" si="35"/>
        <v>0</v>
      </c>
      <c r="H32" s="95">
        <f t="shared" si="35"/>
        <v>0</v>
      </c>
      <c r="I32" s="95">
        <f t="shared" si="35"/>
        <v>0</v>
      </c>
      <c r="J32" s="95">
        <f t="shared" si="35"/>
        <v>0</v>
      </c>
      <c r="K32" s="95">
        <f t="shared" ref="K32:AP32" si="36">IF(ISERROR(J30),0,$F$27*J36)</f>
        <v>0</v>
      </c>
      <c r="L32" s="95">
        <f t="shared" si="36"/>
        <v>0</v>
      </c>
      <c r="M32" s="95">
        <f t="shared" si="36"/>
        <v>0</v>
      </c>
      <c r="N32" s="95">
        <f t="shared" si="36"/>
        <v>0</v>
      </c>
      <c r="O32" s="95">
        <f t="shared" si="36"/>
        <v>0</v>
      </c>
      <c r="P32" s="95">
        <f t="shared" si="36"/>
        <v>0</v>
      </c>
      <c r="Q32" s="95">
        <f t="shared" si="36"/>
        <v>0</v>
      </c>
      <c r="R32" s="95">
        <f t="shared" si="36"/>
        <v>0</v>
      </c>
      <c r="S32" s="95">
        <f t="shared" si="36"/>
        <v>0</v>
      </c>
      <c r="T32" s="95">
        <f t="shared" si="36"/>
        <v>0</v>
      </c>
      <c r="U32" s="95">
        <f t="shared" si="36"/>
        <v>0</v>
      </c>
      <c r="V32" s="95">
        <f t="shared" si="36"/>
        <v>0</v>
      </c>
      <c r="W32" s="95">
        <f t="shared" si="36"/>
        <v>0</v>
      </c>
      <c r="X32" s="95">
        <f t="shared" si="36"/>
        <v>0</v>
      </c>
      <c r="Y32" s="95">
        <f t="shared" si="36"/>
        <v>0</v>
      </c>
      <c r="Z32" s="95">
        <f t="shared" si="36"/>
        <v>0</v>
      </c>
      <c r="AA32" s="95">
        <f t="shared" si="36"/>
        <v>0</v>
      </c>
      <c r="AB32" s="95">
        <f t="shared" si="36"/>
        <v>0</v>
      </c>
      <c r="AC32" s="95">
        <f t="shared" si="36"/>
        <v>0</v>
      </c>
      <c r="AD32" s="95">
        <f t="shared" si="36"/>
        <v>0</v>
      </c>
      <c r="AE32" s="95">
        <f t="shared" si="36"/>
        <v>0</v>
      </c>
      <c r="AF32" s="95">
        <f t="shared" si="36"/>
        <v>0</v>
      </c>
      <c r="AG32" s="95">
        <f t="shared" si="36"/>
        <v>0</v>
      </c>
      <c r="AH32" s="95">
        <f t="shared" si="36"/>
        <v>0</v>
      </c>
      <c r="AI32" s="95">
        <f t="shared" si="36"/>
        <v>0</v>
      </c>
      <c r="AJ32" s="95">
        <f t="shared" si="36"/>
        <v>0</v>
      </c>
      <c r="AK32" s="95">
        <f t="shared" si="36"/>
        <v>0</v>
      </c>
      <c r="AL32" s="95">
        <f t="shared" si="36"/>
        <v>0</v>
      </c>
      <c r="AM32" s="95">
        <f t="shared" si="36"/>
        <v>0</v>
      </c>
      <c r="AN32" s="95">
        <f t="shared" si="36"/>
        <v>0</v>
      </c>
      <c r="AO32" s="95">
        <f t="shared" si="36"/>
        <v>0</v>
      </c>
      <c r="AP32" s="95">
        <f t="shared" si="36"/>
        <v>0</v>
      </c>
      <c r="AQ32" s="95">
        <f t="shared" ref="AQ32:BI32" si="37">IF(ISERROR(AP30),0,$F$27*AP36)</f>
        <v>0</v>
      </c>
      <c r="AR32" s="95">
        <f t="shared" si="37"/>
        <v>0</v>
      </c>
      <c r="AS32" s="95">
        <f t="shared" si="37"/>
        <v>0</v>
      </c>
      <c r="AT32" s="95">
        <f t="shared" si="37"/>
        <v>0</v>
      </c>
      <c r="AU32" s="95">
        <f t="shared" si="37"/>
        <v>0</v>
      </c>
      <c r="AV32" s="95">
        <f t="shared" si="37"/>
        <v>0</v>
      </c>
      <c r="AW32" s="95">
        <f t="shared" si="37"/>
        <v>0</v>
      </c>
      <c r="AX32" s="95">
        <f t="shared" si="37"/>
        <v>0</v>
      </c>
      <c r="AY32" s="95">
        <f t="shared" si="37"/>
        <v>0</v>
      </c>
      <c r="AZ32" s="95">
        <f t="shared" si="37"/>
        <v>0</v>
      </c>
      <c r="BA32" s="95">
        <f t="shared" si="37"/>
        <v>0</v>
      </c>
      <c r="BB32" s="95">
        <f t="shared" si="37"/>
        <v>0</v>
      </c>
      <c r="BC32" s="95">
        <f t="shared" si="37"/>
        <v>0</v>
      </c>
      <c r="BD32" s="95">
        <f t="shared" si="37"/>
        <v>0</v>
      </c>
      <c r="BE32" s="95">
        <f t="shared" si="37"/>
        <v>0</v>
      </c>
      <c r="BF32" s="95">
        <f t="shared" si="37"/>
        <v>0</v>
      </c>
      <c r="BG32" s="95">
        <f t="shared" si="37"/>
        <v>0</v>
      </c>
      <c r="BH32" s="95">
        <f t="shared" si="37"/>
        <v>0</v>
      </c>
      <c r="BI32" s="95">
        <f t="shared" si="37"/>
        <v>0</v>
      </c>
    </row>
    <row r="33" spans="1:96" ht="14.65" thickBot="1" x14ac:dyDescent="0.5">
      <c r="A33" s="97" t="s">
        <v>57</v>
      </c>
      <c r="B33" s="95">
        <f>IF(ISERROR(B30),0,SUM($B$32:B32))</f>
        <v>0</v>
      </c>
      <c r="C33" s="95">
        <f>IF(ISERROR(C30),0,SUM($B$32:C32))</f>
        <v>0</v>
      </c>
      <c r="D33" s="95">
        <f>IF(ISERROR(D30),0,SUM($B$32:D32))</f>
        <v>0</v>
      </c>
      <c r="E33" s="95">
        <f>IF(ISERROR(E30),0,SUM($B$32:E32))</f>
        <v>0</v>
      </c>
      <c r="F33" s="95">
        <f>IF(ISERROR(F30),0,SUM($B$32:F32))</f>
        <v>0</v>
      </c>
      <c r="G33" s="95">
        <f>IF(ISERROR(G30),0,SUM($B$32:G32))</f>
        <v>0</v>
      </c>
      <c r="H33" s="95">
        <f>IF(ISERROR(H30),0,SUM($B$32:H32))</f>
        <v>0</v>
      </c>
      <c r="I33" s="95">
        <f>IF(ISERROR(I30),0,SUM($B$32:I32))</f>
        <v>0</v>
      </c>
      <c r="J33" s="95">
        <f>IF(ISERROR(J30),0,SUM($B$32:J32))</f>
        <v>0</v>
      </c>
      <c r="K33" s="95">
        <f>IF(ISERROR(K30),0,SUM($B$32:K32))</f>
        <v>0</v>
      </c>
      <c r="L33" s="95">
        <f>IF(ISERROR(L30),0,SUM($B$32:L32))</f>
        <v>0</v>
      </c>
      <c r="M33" s="95">
        <f>IF(ISERROR(M30),0,SUM($B$32:M32))</f>
        <v>0</v>
      </c>
      <c r="N33" s="95">
        <f>IF(ISERROR(N30),0,SUM($B$32:N32))</f>
        <v>0</v>
      </c>
      <c r="O33" s="95">
        <f>IF(ISERROR(O30),0,SUM($B$32:O32))</f>
        <v>0</v>
      </c>
      <c r="P33" s="95">
        <f>IF(ISERROR(P30),0,SUM($B$32:P32))</f>
        <v>0</v>
      </c>
      <c r="Q33" s="95">
        <f>IF(ISERROR(Q30),0,SUM($B$32:Q32))</f>
        <v>0</v>
      </c>
      <c r="R33" s="95">
        <f>IF(ISERROR(R30),0,SUM($B$32:R32))</f>
        <v>0</v>
      </c>
      <c r="S33" s="95">
        <f>IF(ISERROR(S30),0,SUM($B$32:S32))</f>
        <v>0</v>
      </c>
      <c r="T33" s="95">
        <f>IF(ISERROR(T30),0,SUM($B$32:T32))</f>
        <v>0</v>
      </c>
      <c r="U33" s="95">
        <f>IF(ISERROR(U30),0,SUM($B$32:U32))</f>
        <v>0</v>
      </c>
      <c r="V33" s="95">
        <f>IF(ISERROR(V30),0,SUM($B$32:V32))</f>
        <v>0</v>
      </c>
      <c r="W33" s="95">
        <f>IF(ISERROR(W30),0,SUM($B$32:W32))</f>
        <v>0</v>
      </c>
      <c r="X33" s="95">
        <f>IF(ISERROR(X30),0,SUM($B$32:X32))</f>
        <v>0</v>
      </c>
      <c r="Y33" s="95">
        <f>IF(ISERROR(Y30),0,SUM($B$32:Y32))</f>
        <v>0</v>
      </c>
      <c r="Z33" s="95">
        <f>IF(ISERROR(Z30),0,SUM($B$32:Z32))</f>
        <v>0</v>
      </c>
      <c r="AA33" s="95">
        <f>IF(ISERROR(AA30),0,SUM($B$32:AA32))</f>
        <v>0</v>
      </c>
      <c r="AB33" s="95">
        <f>IF(ISERROR(AB30),0,SUM($B$32:AB32))</f>
        <v>0</v>
      </c>
      <c r="AC33" s="95">
        <f>IF(ISERROR(AC30),0,SUM($B$32:AC32))</f>
        <v>0</v>
      </c>
      <c r="AD33" s="95">
        <f>IF(ISERROR(AD30),0,SUM($B$32:AD32))</f>
        <v>0</v>
      </c>
      <c r="AE33" s="95">
        <f>IF(ISERROR(AE30),0,SUM($B$32:AE32))</f>
        <v>0</v>
      </c>
      <c r="AF33" s="95">
        <f>IF(ISERROR(AF30),0,SUM($B$32:AF32))</f>
        <v>0</v>
      </c>
      <c r="AG33" s="95">
        <f>IF(ISERROR(AG30),0,SUM($B$32:AG32))</f>
        <v>0</v>
      </c>
      <c r="AH33" s="95">
        <f>IF(ISERROR(AH30),0,SUM($B$32:AH32))</f>
        <v>0</v>
      </c>
      <c r="AI33" s="95">
        <f>IF(ISERROR(AI30),0,SUM($B$32:AI32))</f>
        <v>0</v>
      </c>
      <c r="AJ33" s="95">
        <f>IF(ISERROR(AJ30),0,SUM($B$32:AJ32))</f>
        <v>0</v>
      </c>
      <c r="AK33" s="95">
        <f>IF(ISERROR(AK30),0,SUM($B$32:AK32))</f>
        <v>0</v>
      </c>
      <c r="AL33" s="95">
        <f>IF(ISERROR(AL30),0,SUM($B$32:AL32))</f>
        <v>0</v>
      </c>
      <c r="AM33" s="95">
        <f>IF(ISERROR(AM30),0,SUM($B$32:AM32))</f>
        <v>0</v>
      </c>
      <c r="AN33" s="95">
        <f>IF(ISERROR(AN30),0,SUM($B$32:AN32))</f>
        <v>0</v>
      </c>
      <c r="AO33" s="95">
        <f>IF(ISERROR(AO30),0,SUM($B$32:AO32))</f>
        <v>0</v>
      </c>
      <c r="AP33" s="95">
        <f>IF(ISERROR(AP30),0,SUM($B$32:AP32))</f>
        <v>0</v>
      </c>
      <c r="AQ33" s="95">
        <f>IF(ISERROR(AQ30),0,SUM($B$32:AQ32))</f>
        <v>0</v>
      </c>
      <c r="AR33" s="95">
        <f>IF(ISERROR(AR30),0,SUM($B$32:AR32))</f>
        <v>0</v>
      </c>
      <c r="AS33" s="95">
        <f>IF(ISERROR(AS30),0,SUM($B$32:AS32))</f>
        <v>0</v>
      </c>
      <c r="AT33" s="95">
        <f>IF(ISERROR(AT30),0,SUM($B$32:AT32))</f>
        <v>0</v>
      </c>
      <c r="AU33" s="95">
        <f>IF(ISERROR(AU30),0,SUM($B$32:AU32))</f>
        <v>0</v>
      </c>
      <c r="AV33" s="95">
        <f>IF(ISERROR(AV30),0,SUM($B$32:AV32))</f>
        <v>0</v>
      </c>
      <c r="AW33" s="95">
        <f>IF(ISERROR(AW30),0,SUM($B$32:AW32))</f>
        <v>0</v>
      </c>
      <c r="AX33" s="95">
        <f>IF(ISERROR(AX30),0,SUM($B$32:AX32))</f>
        <v>0</v>
      </c>
      <c r="AY33" s="95">
        <f>IF(ISERROR(AY30),0,SUM($B$32:AY32))</f>
        <v>0</v>
      </c>
      <c r="AZ33" s="95">
        <f>IF(ISERROR(AZ30),0,SUM($B$32:AZ32))</f>
        <v>0</v>
      </c>
      <c r="BA33" s="95">
        <f>IF(ISERROR(BA30),0,SUM($B$32:BA32))</f>
        <v>0</v>
      </c>
      <c r="BB33" s="95">
        <f>IF(ISERROR(BB30),0,SUM($B$32:BB32))</f>
        <v>0</v>
      </c>
      <c r="BC33" s="95">
        <f>IF(ISERROR(BC30),0,SUM($B$32:BC32))</f>
        <v>0</v>
      </c>
      <c r="BD33" s="95">
        <f>IF(ISERROR(BD30),0,SUM($B$32:BD32))</f>
        <v>0</v>
      </c>
      <c r="BE33" s="95">
        <f>IF(ISERROR(BE30),0,SUM($B$32:BE32))</f>
        <v>0</v>
      </c>
      <c r="BF33" s="95">
        <f>IF(ISERROR(BF30),0,SUM($B$32:BF32))</f>
        <v>0</v>
      </c>
      <c r="BG33" s="95">
        <f>IF(ISERROR(BG30),0,SUM($B$32:BG32))</f>
        <v>0</v>
      </c>
      <c r="BH33" s="95">
        <f>IF(ISERROR(BH30),0,SUM($B$32:BH32))</f>
        <v>0</v>
      </c>
      <c r="BI33" s="95">
        <f>IF(ISERROR(BI30),0,SUM($B$32:BI32))</f>
        <v>0</v>
      </c>
    </row>
    <row r="34" spans="1:96" ht="14.65" thickBot="1" x14ac:dyDescent="0.5">
      <c r="A34" s="97" t="s">
        <v>56</v>
      </c>
      <c r="B34" s="95">
        <f t="shared" ref="B34:AG34" si="38">IF(ISERROR(B30),0,B31-B32)</f>
        <v>0</v>
      </c>
      <c r="C34" s="95">
        <f t="shared" si="38"/>
        <v>0</v>
      </c>
      <c r="D34" s="95">
        <f t="shared" si="38"/>
        <v>0</v>
      </c>
      <c r="E34" s="95">
        <f t="shared" si="38"/>
        <v>0</v>
      </c>
      <c r="F34" s="95">
        <f t="shared" si="38"/>
        <v>0</v>
      </c>
      <c r="G34" s="95">
        <f t="shared" si="38"/>
        <v>0</v>
      </c>
      <c r="H34" s="95">
        <f t="shared" si="38"/>
        <v>0</v>
      </c>
      <c r="I34" s="95">
        <f t="shared" si="38"/>
        <v>0</v>
      </c>
      <c r="J34" s="95">
        <f t="shared" si="38"/>
        <v>0</v>
      </c>
      <c r="K34" s="95">
        <f t="shared" si="38"/>
        <v>0</v>
      </c>
      <c r="L34" s="95">
        <f t="shared" si="38"/>
        <v>0</v>
      </c>
      <c r="M34" s="95">
        <f t="shared" si="38"/>
        <v>0</v>
      </c>
      <c r="N34" s="95">
        <f t="shared" si="38"/>
        <v>0</v>
      </c>
      <c r="O34" s="95">
        <f t="shared" si="38"/>
        <v>0</v>
      </c>
      <c r="P34" s="95">
        <f t="shared" si="38"/>
        <v>0</v>
      </c>
      <c r="Q34" s="95">
        <f t="shared" si="38"/>
        <v>0</v>
      </c>
      <c r="R34" s="95">
        <f t="shared" si="38"/>
        <v>0</v>
      </c>
      <c r="S34" s="95">
        <f t="shared" si="38"/>
        <v>0</v>
      </c>
      <c r="T34" s="95">
        <f t="shared" si="38"/>
        <v>0</v>
      </c>
      <c r="U34" s="95">
        <f t="shared" si="38"/>
        <v>0</v>
      </c>
      <c r="V34" s="95">
        <f t="shared" si="38"/>
        <v>0</v>
      </c>
      <c r="W34" s="95">
        <f t="shared" si="38"/>
        <v>0</v>
      </c>
      <c r="X34" s="95">
        <f t="shared" si="38"/>
        <v>0</v>
      </c>
      <c r="Y34" s="95">
        <f t="shared" si="38"/>
        <v>0</v>
      </c>
      <c r="Z34" s="95">
        <f t="shared" si="38"/>
        <v>0</v>
      </c>
      <c r="AA34" s="95">
        <f t="shared" si="38"/>
        <v>0</v>
      </c>
      <c r="AB34" s="95">
        <f t="shared" si="38"/>
        <v>0</v>
      </c>
      <c r="AC34" s="95">
        <f t="shared" si="38"/>
        <v>0</v>
      </c>
      <c r="AD34" s="95">
        <f t="shared" si="38"/>
        <v>0</v>
      </c>
      <c r="AE34" s="95">
        <f t="shared" si="38"/>
        <v>0</v>
      </c>
      <c r="AF34" s="95">
        <f t="shared" si="38"/>
        <v>0</v>
      </c>
      <c r="AG34" s="95">
        <f t="shared" si="38"/>
        <v>0</v>
      </c>
      <c r="AH34" s="95">
        <f t="shared" ref="AH34:BI34" si="39">IF(ISERROR(AH30),0,AH31-AH32)</f>
        <v>0</v>
      </c>
      <c r="AI34" s="95">
        <f t="shared" si="39"/>
        <v>0</v>
      </c>
      <c r="AJ34" s="95">
        <f t="shared" si="39"/>
        <v>0</v>
      </c>
      <c r="AK34" s="95">
        <f t="shared" si="39"/>
        <v>0</v>
      </c>
      <c r="AL34" s="95">
        <f t="shared" si="39"/>
        <v>0</v>
      </c>
      <c r="AM34" s="95">
        <f t="shared" si="39"/>
        <v>0</v>
      </c>
      <c r="AN34" s="95">
        <f t="shared" si="39"/>
        <v>0</v>
      </c>
      <c r="AO34" s="95">
        <f t="shared" si="39"/>
        <v>0</v>
      </c>
      <c r="AP34" s="95">
        <f t="shared" si="39"/>
        <v>0</v>
      </c>
      <c r="AQ34" s="95">
        <f t="shared" si="39"/>
        <v>0</v>
      </c>
      <c r="AR34" s="95">
        <f t="shared" si="39"/>
        <v>0</v>
      </c>
      <c r="AS34" s="95">
        <f t="shared" si="39"/>
        <v>0</v>
      </c>
      <c r="AT34" s="95">
        <f t="shared" si="39"/>
        <v>0</v>
      </c>
      <c r="AU34" s="95">
        <f t="shared" si="39"/>
        <v>0</v>
      </c>
      <c r="AV34" s="95">
        <f t="shared" si="39"/>
        <v>0</v>
      </c>
      <c r="AW34" s="95">
        <f t="shared" si="39"/>
        <v>0</v>
      </c>
      <c r="AX34" s="95">
        <f t="shared" si="39"/>
        <v>0</v>
      </c>
      <c r="AY34" s="95">
        <f t="shared" si="39"/>
        <v>0</v>
      </c>
      <c r="AZ34" s="95">
        <f t="shared" si="39"/>
        <v>0</v>
      </c>
      <c r="BA34" s="95">
        <f t="shared" si="39"/>
        <v>0</v>
      </c>
      <c r="BB34" s="95">
        <f t="shared" si="39"/>
        <v>0</v>
      </c>
      <c r="BC34" s="95">
        <f t="shared" si="39"/>
        <v>0</v>
      </c>
      <c r="BD34" s="95">
        <f t="shared" si="39"/>
        <v>0</v>
      </c>
      <c r="BE34" s="95">
        <f t="shared" si="39"/>
        <v>0</v>
      </c>
      <c r="BF34" s="95">
        <f t="shared" si="39"/>
        <v>0</v>
      </c>
      <c r="BG34" s="95">
        <f t="shared" si="39"/>
        <v>0</v>
      </c>
      <c r="BH34" s="95">
        <f t="shared" si="39"/>
        <v>0</v>
      </c>
      <c r="BI34" s="95">
        <f t="shared" si="39"/>
        <v>0</v>
      </c>
    </row>
    <row r="35" spans="1:96" ht="14.65" thickBot="1" x14ac:dyDescent="0.5">
      <c r="A35" s="97" t="s">
        <v>55</v>
      </c>
      <c r="B35" s="95">
        <f>IF(ISERROR(B30),0,SUM($B$34:B34))</f>
        <v>0</v>
      </c>
      <c r="C35" s="95">
        <f>IF(ISERROR(C30),0,SUM($B$34:C34))</f>
        <v>0</v>
      </c>
      <c r="D35" s="95">
        <f>IF(ISERROR(D30),0,SUM($B$34:D34))</f>
        <v>0</v>
      </c>
      <c r="E35" s="95">
        <f>IF(ISERROR(E30),0,SUM($B$34:E34))</f>
        <v>0</v>
      </c>
      <c r="F35" s="95">
        <f>IF(ISERROR(F30),0,SUM($B$34:F34))</f>
        <v>0</v>
      </c>
      <c r="G35" s="95">
        <f>IF(ISERROR(G30),0,SUM($B$34:G34))</f>
        <v>0</v>
      </c>
      <c r="H35" s="95">
        <f>IF(ISERROR(H30),0,SUM($B$34:H34))</f>
        <v>0</v>
      </c>
      <c r="I35" s="95">
        <f>IF(ISERROR(I30),0,SUM($B$34:I34))</f>
        <v>0</v>
      </c>
      <c r="J35" s="95">
        <f>IF(ISERROR(J30),0,SUM($B$34:J34))</f>
        <v>0</v>
      </c>
      <c r="K35" s="95">
        <f>IF(ISERROR(K30),0,SUM($B$34:K34))</f>
        <v>0</v>
      </c>
      <c r="L35" s="95">
        <f>IF(ISERROR(L30),0,SUM($B$34:L34))</f>
        <v>0</v>
      </c>
      <c r="M35" s="95">
        <f>IF(ISERROR(M30),0,SUM($B$34:M34))</f>
        <v>0</v>
      </c>
      <c r="N35" s="95">
        <f>IF(ISERROR(N30),0,SUM($B$34:N34))</f>
        <v>0</v>
      </c>
      <c r="O35" s="95">
        <f>IF(ISERROR(O30),0,SUM($B$34:O34))</f>
        <v>0</v>
      </c>
      <c r="P35" s="95">
        <f>IF(ISERROR(P30),0,SUM($B$34:P34))</f>
        <v>0</v>
      </c>
      <c r="Q35" s="95">
        <f>IF(ISERROR(Q30),0,SUM($B$34:Q34))</f>
        <v>0</v>
      </c>
      <c r="R35" s="95">
        <f>IF(ISERROR(R30),0,SUM($B$34:R34))</f>
        <v>0</v>
      </c>
      <c r="S35" s="95">
        <f>IF(ISERROR(S30),0,SUM($B$34:S34))</f>
        <v>0</v>
      </c>
      <c r="T35" s="95">
        <f>IF(ISERROR(T30),0,SUM($B$34:T34))</f>
        <v>0</v>
      </c>
      <c r="U35" s="95">
        <f>IF(ISERROR(U30),0,SUM($B$34:U34))</f>
        <v>0</v>
      </c>
      <c r="V35" s="95">
        <f>IF(ISERROR(V30),0,SUM($B$34:V34))</f>
        <v>0</v>
      </c>
      <c r="W35" s="95">
        <f>IF(ISERROR(W30),0,SUM($B$34:W34))</f>
        <v>0</v>
      </c>
      <c r="X35" s="95">
        <f>IF(ISERROR(X30),0,SUM($B$34:X34))</f>
        <v>0</v>
      </c>
      <c r="Y35" s="95">
        <f>IF(ISERROR(Y30),0,SUM($B$34:Y34))</f>
        <v>0</v>
      </c>
      <c r="Z35" s="95">
        <f>IF(ISERROR(Z30),0,SUM($B$34:Z34))</f>
        <v>0</v>
      </c>
      <c r="AA35" s="95">
        <f>IF(ISERROR(AA30),0,SUM($B$34:AA34))</f>
        <v>0</v>
      </c>
      <c r="AB35" s="95">
        <f>IF(ISERROR(AB30),0,SUM($B$34:AB34))</f>
        <v>0</v>
      </c>
      <c r="AC35" s="95">
        <f>IF(ISERROR(AC30),0,SUM($B$34:AC34))</f>
        <v>0</v>
      </c>
      <c r="AD35" s="95">
        <f>IF(ISERROR(AD30),0,SUM($B$34:AD34))</f>
        <v>0</v>
      </c>
      <c r="AE35" s="95">
        <f>IF(ISERROR(AE30),0,SUM($B$34:AE34))</f>
        <v>0</v>
      </c>
      <c r="AF35" s="95">
        <f>IF(ISERROR(AF30),0,SUM($B$34:AF34))</f>
        <v>0</v>
      </c>
      <c r="AG35" s="95">
        <f>IF(ISERROR(AG30),0,SUM($B$34:AG34))</f>
        <v>0</v>
      </c>
      <c r="AH35" s="95">
        <f>IF(ISERROR(AH30),0,SUM($B$34:AH34))</f>
        <v>0</v>
      </c>
      <c r="AI35" s="95">
        <f>IF(ISERROR(AI30),0,SUM($B$34:AI34))</f>
        <v>0</v>
      </c>
      <c r="AJ35" s="95">
        <f>IF(ISERROR(AJ30),0,SUM($B$34:AJ34))</f>
        <v>0</v>
      </c>
      <c r="AK35" s="95">
        <f>IF(ISERROR(AK30),0,SUM($B$34:AK34))</f>
        <v>0</v>
      </c>
      <c r="AL35" s="95">
        <f>IF(ISERROR(AL30),0,SUM($B$34:AL34))</f>
        <v>0</v>
      </c>
      <c r="AM35" s="95">
        <f>IF(ISERROR(AM30),0,SUM($B$34:AM34))</f>
        <v>0</v>
      </c>
      <c r="AN35" s="95">
        <f>IF(ISERROR(AN30),0,SUM($B$34:AN34))</f>
        <v>0</v>
      </c>
      <c r="AO35" s="95">
        <f>IF(ISERROR(AO30),0,SUM($B$34:AO34))</f>
        <v>0</v>
      </c>
      <c r="AP35" s="95">
        <f>IF(ISERROR(AP30),0,SUM($B$34:AP34))</f>
        <v>0</v>
      </c>
      <c r="AQ35" s="95">
        <f>IF(ISERROR(AQ30),0,SUM($B$34:AQ34))</f>
        <v>0</v>
      </c>
      <c r="AR35" s="95">
        <f>IF(ISERROR(AR30),0,SUM($B$34:AR34))</f>
        <v>0</v>
      </c>
      <c r="AS35" s="95">
        <f>IF(ISERROR(AS30),0,SUM($B$34:AS34))</f>
        <v>0</v>
      </c>
      <c r="AT35" s="95">
        <f>IF(ISERROR(AT30),0,SUM($B$34:AT34))</f>
        <v>0</v>
      </c>
      <c r="AU35" s="95">
        <f>IF(ISERROR(AU30),0,SUM($B$34:AU34))</f>
        <v>0</v>
      </c>
      <c r="AV35" s="95">
        <f>IF(ISERROR(AV30),0,SUM($B$34:AV34))</f>
        <v>0</v>
      </c>
      <c r="AW35" s="95">
        <f>IF(ISERROR(AW30),0,SUM($B$34:AW34))</f>
        <v>0</v>
      </c>
      <c r="AX35" s="95">
        <f>IF(ISERROR(AX30),0,SUM($B$34:AX34))</f>
        <v>0</v>
      </c>
      <c r="AY35" s="95">
        <f>IF(ISERROR(AY30),0,SUM($B$34:AY34))</f>
        <v>0</v>
      </c>
      <c r="AZ35" s="95">
        <f>IF(ISERROR(AZ30),0,SUM($B$34:AZ34))</f>
        <v>0</v>
      </c>
      <c r="BA35" s="95">
        <f>IF(ISERROR(BA30),0,SUM($B$34:BA34))</f>
        <v>0</v>
      </c>
      <c r="BB35" s="95">
        <f>IF(ISERROR(BB30),0,SUM($B$34:BB34))</f>
        <v>0</v>
      </c>
      <c r="BC35" s="95">
        <f>IF(ISERROR(BC30),0,SUM($B$34:BC34))</f>
        <v>0</v>
      </c>
      <c r="BD35" s="95">
        <f>IF(ISERROR(BD30),0,SUM($B$34:BD34))</f>
        <v>0</v>
      </c>
      <c r="BE35" s="95">
        <f>IF(ISERROR(BE30),0,SUM($B$34:BE34))</f>
        <v>0</v>
      </c>
      <c r="BF35" s="95">
        <f>IF(ISERROR(BF30),0,SUM($B$34:BF34))</f>
        <v>0</v>
      </c>
      <c r="BG35" s="95">
        <f>IF(ISERROR(BG30),0,SUM($B$34:BG34))</f>
        <v>0</v>
      </c>
      <c r="BH35" s="95">
        <f>IF(ISERROR(BH30),0,SUM($B$34:BH34))</f>
        <v>0</v>
      </c>
      <c r="BI35" s="95">
        <f>IF(ISERROR(BI30),0,SUM($B$34:BI34))</f>
        <v>0</v>
      </c>
    </row>
    <row r="36" spans="1:96" ht="14.25" x14ac:dyDescent="0.45">
      <c r="A36" s="96">
        <f>B27</f>
        <v>0</v>
      </c>
      <c r="B36" s="95">
        <f t="shared" ref="B36:AG36" si="40">IF(ISERROR(B30),0,A36-B34)</f>
        <v>0</v>
      </c>
      <c r="C36" s="95">
        <f t="shared" si="40"/>
        <v>0</v>
      </c>
      <c r="D36" s="95">
        <f t="shared" si="40"/>
        <v>0</v>
      </c>
      <c r="E36" s="95">
        <f t="shared" si="40"/>
        <v>0</v>
      </c>
      <c r="F36" s="95">
        <f t="shared" si="40"/>
        <v>0</v>
      </c>
      <c r="G36" s="95">
        <f t="shared" si="40"/>
        <v>0</v>
      </c>
      <c r="H36" s="95">
        <f t="shared" si="40"/>
        <v>0</v>
      </c>
      <c r="I36" s="95">
        <f t="shared" si="40"/>
        <v>0</v>
      </c>
      <c r="J36" s="95">
        <f t="shared" si="40"/>
        <v>0</v>
      </c>
      <c r="K36" s="95">
        <f t="shared" si="40"/>
        <v>0</v>
      </c>
      <c r="L36" s="95">
        <f t="shared" si="40"/>
        <v>0</v>
      </c>
      <c r="M36" s="95">
        <f t="shared" si="40"/>
        <v>0</v>
      </c>
      <c r="N36" s="95">
        <f t="shared" si="40"/>
        <v>0</v>
      </c>
      <c r="O36" s="95">
        <f t="shared" si="40"/>
        <v>0</v>
      </c>
      <c r="P36" s="95">
        <f t="shared" si="40"/>
        <v>0</v>
      </c>
      <c r="Q36" s="95">
        <f t="shared" si="40"/>
        <v>0</v>
      </c>
      <c r="R36" s="95">
        <f t="shared" si="40"/>
        <v>0</v>
      </c>
      <c r="S36" s="95">
        <f t="shared" si="40"/>
        <v>0</v>
      </c>
      <c r="T36" s="95">
        <f t="shared" si="40"/>
        <v>0</v>
      </c>
      <c r="U36" s="95">
        <f t="shared" si="40"/>
        <v>0</v>
      </c>
      <c r="V36" s="95">
        <f t="shared" si="40"/>
        <v>0</v>
      </c>
      <c r="W36" s="95">
        <f t="shared" si="40"/>
        <v>0</v>
      </c>
      <c r="X36" s="95">
        <f t="shared" si="40"/>
        <v>0</v>
      </c>
      <c r="Y36" s="95">
        <f t="shared" si="40"/>
        <v>0</v>
      </c>
      <c r="Z36" s="95">
        <f t="shared" si="40"/>
        <v>0</v>
      </c>
      <c r="AA36" s="95">
        <f t="shared" si="40"/>
        <v>0</v>
      </c>
      <c r="AB36" s="95">
        <f t="shared" si="40"/>
        <v>0</v>
      </c>
      <c r="AC36" s="95">
        <f t="shared" si="40"/>
        <v>0</v>
      </c>
      <c r="AD36" s="95">
        <f t="shared" si="40"/>
        <v>0</v>
      </c>
      <c r="AE36" s="95">
        <f t="shared" si="40"/>
        <v>0</v>
      </c>
      <c r="AF36" s="95">
        <f t="shared" si="40"/>
        <v>0</v>
      </c>
      <c r="AG36" s="95">
        <f t="shared" si="40"/>
        <v>0</v>
      </c>
      <c r="AH36" s="95">
        <f t="shared" ref="AH36:BI36" si="41">IF(ISERROR(AH30),0,AG36-AH34)</f>
        <v>0</v>
      </c>
      <c r="AI36" s="95">
        <f t="shared" si="41"/>
        <v>0</v>
      </c>
      <c r="AJ36" s="95">
        <f t="shared" si="41"/>
        <v>0</v>
      </c>
      <c r="AK36" s="95">
        <f t="shared" si="41"/>
        <v>0</v>
      </c>
      <c r="AL36" s="95">
        <f t="shared" si="41"/>
        <v>0</v>
      </c>
      <c r="AM36" s="95">
        <f t="shared" si="41"/>
        <v>0</v>
      </c>
      <c r="AN36" s="95">
        <f t="shared" si="41"/>
        <v>0</v>
      </c>
      <c r="AO36" s="95">
        <f t="shared" si="41"/>
        <v>0</v>
      </c>
      <c r="AP36" s="95">
        <f t="shared" si="41"/>
        <v>0</v>
      </c>
      <c r="AQ36" s="95">
        <f t="shared" si="41"/>
        <v>0</v>
      </c>
      <c r="AR36" s="95">
        <f t="shared" si="41"/>
        <v>0</v>
      </c>
      <c r="AS36" s="95">
        <f t="shared" si="41"/>
        <v>0</v>
      </c>
      <c r="AT36" s="95">
        <f t="shared" si="41"/>
        <v>0</v>
      </c>
      <c r="AU36" s="95">
        <f t="shared" si="41"/>
        <v>0</v>
      </c>
      <c r="AV36" s="95">
        <f t="shared" si="41"/>
        <v>0</v>
      </c>
      <c r="AW36" s="95">
        <f t="shared" si="41"/>
        <v>0</v>
      </c>
      <c r="AX36" s="95">
        <f t="shared" si="41"/>
        <v>0</v>
      </c>
      <c r="AY36" s="95">
        <f t="shared" si="41"/>
        <v>0</v>
      </c>
      <c r="AZ36" s="95">
        <f t="shared" si="41"/>
        <v>0</v>
      </c>
      <c r="BA36" s="95">
        <f t="shared" si="41"/>
        <v>0</v>
      </c>
      <c r="BB36" s="95">
        <f t="shared" si="41"/>
        <v>0</v>
      </c>
      <c r="BC36" s="95">
        <f t="shared" si="41"/>
        <v>0</v>
      </c>
      <c r="BD36" s="95">
        <f t="shared" si="41"/>
        <v>0</v>
      </c>
      <c r="BE36" s="95">
        <f t="shared" si="41"/>
        <v>0</v>
      </c>
      <c r="BF36" s="95">
        <f t="shared" si="41"/>
        <v>0</v>
      </c>
      <c r="BG36" s="95">
        <f t="shared" si="41"/>
        <v>0</v>
      </c>
      <c r="BH36" s="95">
        <f t="shared" si="41"/>
        <v>0</v>
      </c>
      <c r="BI36" s="95">
        <f t="shared" si="41"/>
        <v>0</v>
      </c>
    </row>
    <row r="37" spans="1:96" ht="13.15" thickBot="1" x14ac:dyDescent="0.4"/>
    <row r="38" spans="1:96" ht="27.75" x14ac:dyDescent="0.6">
      <c r="A38" s="112" t="s">
        <v>65</v>
      </c>
      <c r="B38" s="111"/>
      <c r="C38" s="110" t="s">
        <v>64</v>
      </c>
      <c r="D38" s="109">
        <f>PMT(F38,B39,-B38)</f>
        <v>0</v>
      </c>
      <c r="E38" s="108" t="s">
        <v>63</v>
      </c>
      <c r="F38" s="107">
        <v>0</v>
      </c>
      <c r="H38" s="106" t="s">
        <v>66</v>
      </c>
    </row>
    <row r="39" spans="1:96" ht="13.5" thickBot="1" x14ac:dyDescent="0.45">
      <c r="A39" s="105" t="s">
        <v>61</v>
      </c>
      <c r="B39" s="104">
        <v>12</v>
      </c>
      <c r="C39" s="104"/>
      <c r="D39" s="103"/>
      <c r="E39" s="102"/>
      <c r="F39" s="101"/>
    </row>
    <row r="40" spans="1:96" x14ac:dyDescent="0.35">
      <c r="B40" s="100"/>
    </row>
    <row r="41" spans="1:96" ht="13.15" thickBot="1" x14ac:dyDescent="0.4">
      <c r="A41" s="99" t="s">
        <v>60</v>
      </c>
      <c r="B41" s="94">
        <f>IF(G15&gt;=$B$28,NA(),G38+1)</f>
        <v>1</v>
      </c>
      <c r="C41" s="94">
        <f t="shared" ref="C41:AH41" si="42">IF(B41&gt;=$B$39,NA(),B41+1)</f>
        <v>2</v>
      </c>
      <c r="D41" s="94">
        <f t="shared" si="42"/>
        <v>3</v>
      </c>
      <c r="E41" s="94">
        <f t="shared" si="42"/>
        <v>4</v>
      </c>
      <c r="F41" s="94">
        <f t="shared" si="42"/>
        <v>5</v>
      </c>
      <c r="G41" s="94">
        <f t="shared" si="42"/>
        <v>6</v>
      </c>
      <c r="H41" s="94">
        <f t="shared" si="42"/>
        <v>7</v>
      </c>
      <c r="I41" s="94">
        <f t="shared" si="42"/>
        <v>8</v>
      </c>
      <c r="J41" s="94">
        <f t="shared" si="42"/>
        <v>9</v>
      </c>
      <c r="K41" s="94">
        <f t="shared" si="42"/>
        <v>10</v>
      </c>
      <c r="L41" s="94">
        <f t="shared" si="42"/>
        <v>11</v>
      </c>
      <c r="M41" s="94">
        <f t="shared" si="42"/>
        <v>12</v>
      </c>
      <c r="N41" s="94" t="e">
        <f t="shared" si="42"/>
        <v>#N/A</v>
      </c>
      <c r="O41" s="94" t="e">
        <f t="shared" si="42"/>
        <v>#N/A</v>
      </c>
      <c r="P41" s="94" t="e">
        <f t="shared" si="42"/>
        <v>#N/A</v>
      </c>
      <c r="Q41" s="94" t="e">
        <f t="shared" si="42"/>
        <v>#N/A</v>
      </c>
      <c r="R41" s="94" t="e">
        <f t="shared" si="42"/>
        <v>#N/A</v>
      </c>
      <c r="S41" s="94" t="e">
        <f t="shared" si="42"/>
        <v>#N/A</v>
      </c>
      <c r="T41" s="94" t="e">
        <f t="shared" si="42"/>
        <v>#N/A</v>
      </c>
      <c r="U41" s="94" t="e">
        <f t="shared" si="42"/>
        <v>#N/A</v>
      </c>
      <c r="V41" s="94" t="e">
        <f t="shared" si="42"/>
        <v>#N/A</v>
      </c>
      <c r="W41" s="94" t="e">
        <f t="shared" si="42"/>
        <v>#N/A</v>
      </c>
      <c r="X41" s="94" t="e">
        <f t="shared" si="42"/>
        <v>#N/A</v>
      </c>
      <c r="Y41" s="94" t="e">
        <f t="shared" si="42"/>
        <v>#N/A</v>
      </c>
      <c r="Z41" s="94" t="e">
        <f t="shared" si="42"/>
        <v>#N/A</v>
      </c>
      <c r="AA41" s="94" t="e">
        <f t="shared" si="42"/>
        <v>#N/A</v>
      </c>
      <c r="AB41" s="94" t="e">
        <f t="shared" si="42"/>
        <v>#N/A</v>
      </c>
      <c r="AC41" s="94" t="e">
        <f t="shared" si="42"/>
        <v>#N/A</v>
      </c>
      <c r="AD41" s="94" t="e">
        <f t="shared" si="42"/>
        <v>#N/A</v>
      </c>
      <c r="AE41" s="94" t="e">
        <f t="shared" si="42"/>
        <v>#N/A</v>
      </c>
      <c r="AF41" s="94" t="e">
        <f t="shared" si="42"/>
        <v>#N/A</v>
      </c>
      <c r="AG41" s="94" t="e">
        <f t="shared" si="42"/>
        <v>#N/A</v>
      </c>
      <c r="AH41" s="94" t="e">
        <f t="shared" si="42"/>
        <v>#N/A</v>
      </c>
      <c r="AI41" s="94" t="e">
        <f t="shared" ref="AI41:BN41" si="43">IF(AH41&gt;=$B$39,NA(),AH41+1)</f>
        <v>#N/A</v>
      </c>
      <c r="AJ41" s="94" t="e">
        <f t="shared" si="43"/>
        <v>#N/A</v>
      </c>
      <c r="AK41" s="94" t="e">
        <f t="shared" si="43"/>
        <v>#N/A</v>
      </c>
      <c r="AL41" s="94" t="e">
        <f t="shared" si="43"/>
        <v>#N/A</v>
      </c>
      <c r="AM41" s="94" t="e">
        <f t="shared" si="43"/>
        <v>#N/A</v>
      </c>
      <c r="AN41" s="94" t="e">
        <f t="shared" si="43"/>
        <v>#N/A</v>
      </c>
      <c r="AO41" s="94" t="e">
        <f t="shared" si="43"/>
        <v>#N/A</v>
      </c>
      <c r="AP41" s="94" t="e">
        <f t="shared" si="43"/>
        <v>#N/A</v>
      </c>
      <c r="AQ41" s="94" t="e">
        <f t="shared" si="43"/>
        <v>#N/A</v>
      </c>
      <c r="AR41" s="94" t="e">
        <f t="shared" si="43"/>
        <v>#N/A</v>
      </c>
      <c r="AS41" s="94" t="e">
        <f t="shared" si="43"/>
        <v>#N/A</v>
      </c>
      <c r="AT41" s="94" t="e">
        <f t="shared" si="43"/>
        <v>#N/A</v>
      </c>
      <c r="AU41" s="94" t="e">
        <f t="shared" si="43"/>
        <v>#N/A</v>
      </c>
      <c r="AV41" s="94" t="e">
        <f t="shared" si="43"/>
        <v>#N/A</v>
      </c>
      <c r="AW41" s="94" t="e">
        <f t="shared" si="43"/>
        <v>#N/A</v>
      </c>
      <c r="AX41" s="94" t="e">
        <f t="shared" si="43"/>
        <v>#N/A</v>
      </c>
      <c r="AY41" s="94" t="e">
        <f t="shared" si="43"/>
        <v>#N/A</v>
      </c>
      <c r="AZ41" s="94" t="e">
        <f t="shared" si="43"/>
        <v>#N/A</v>
      </c>
      <c r="BA41" s="94" t="e">
        <f t="shared" si="43"/>
        <v>#N/A</v>
      </c>
      <c r="BB41" s="94" t="e">
        <f t="shared" si="43"/>
        <v>#N/A</v>
      </c>
      <c r="BC41" s="94" t="e">
        <f t="shared" si="43"/>
        <v>#N/A</v>
      </c>
      <c r="BD41" s="94" t="e">
        <f t="shared" si="43"/>
        <v>#N/A</v>
      </c>
      <c r="BE41" s="94" t="e">
        <f t="shared" si="43"/>
        <v>#N/A</v>
      </c>
      <c r="BF41" s="94" t="e">
        <f t="shared" si="43"/>
        <v>#N/A</v>
      </c>
      <c r="BG41" s="94" t="e">
        <f t="shared" si="43"/>
        <v>#N/A</v>
      </c>
      <c r="BH41" s="94" t="e">
        <f t="shared" si="43"/>
        <v>#N/A</v>
      </c>
      <c r="BI41" s="94" t="e">
        <f t="shared" si="43"/>
        <v>#N/A</v>
      </c>
      <c r="BJ41" s="94" t="e">
        <f t="shared" si="43"/>
        <v>#N/A</v>
      </c>
      <c r="BK41" s="94" t="e">
        <f t="shared" si="43"/>
        <v>#N/A</v>
      </c>
      <c r="BL41" s="94" t="e">
        <f t="shared" si="43"/>
        <v>#N/A</v>
      </c>
      <c r="BM41" s="94" t="e">
        <f t="shared" si="43"/>
        <v>#N/A</v>
      </c>
      <c r="BN41" s="94" t="e">
        <f t="shared" si="43"/>
        <v>#N/A</v>
      </c>
      <c r="BO41" s="94" t="e">
        <f t="shared" ref="BO41:CR41" si="44">IF(BN41&gt;=$B$39,NA(),BN41+1)</f>
        <v>#N/A</v>
      </c>
      <c r="BP41" s="94" t="e">
        <f t="shared" si="44"/>
        <v>#N/A</v>
      </c>
      <c r="BQ41" s="94" t="e">
        <f t="shared" si="44"/>
        <v>#N/A</v>
      </c>
      <c r="BR41" s="94" t="e">
        <f t="shared" si="44"/>
        <v>#N/A</v>
      </c>
      <c r="BS41" s="94" t="e">
        <f t="shared" si="44"/>
        <v>#N/A</v>
      </c>
      <c r="BT41" s="94" t="e">
        <f t="shared" si="44"/>
        <v>#N/A</v>
      </c>
      <c r="BU41" s="94" t="e">
        <f t="shared" si="44"/>
        <v>#N/A</v>
      </c>
      <c r="BV41" s="94" t="e">
        <f t="shared" si="44"/>
        <v>#N/A</v>
      </c>
      <c r="BW41" s="94" t="e">
        <f t="shared" si="44"/>
        <v>#N/A</v>
      </c>
      <c r="BX41" s="94" t="e">
        <f t="shared" si="44"/>
        <v>#N/A</v>
      </c>
      <c r="BY41" s="94" t="e">
        <f t="shared" si="44"/>
        <v>#N/A</v>
      </c>
      <c r="BZ41" s="94" t="e">
        <f t="shared" si="44"/>
        <v>#N/A</v>
      </c>
      <c r="CA41" s="94" t="e">
        <f t="shared" si="44"/>
        <v>#N/A</v>
      </c>
      <c r="CB41" s="94" t="e">
        <f t="shared" si="44"/>
        <v>#N/A</v>
      </c>
      <c r="CC41" s="94" t="e">
        <f t="shared" si="44"/>
        <v>#N/A</v>
      </c>
      <c r="CD41" s="94" t="e">
        <f t="shared" si="44"/>
        <v>#N/A</v>
      </c>
      <c r="CE41" s="94" t="e">
        <f t="shared" si="44"/>
        <v>#N/A</v>
      </c>
      <c r="CF41" s="94" t="e">
        <f t="shared" si="44"/>
        <v>#N/A</v>
      </c>
      <c r="CG41" s="94" t="e">
        <f t="shared" si="44"/>
        <v>#N/A</v>
      </c>
      <c r="CH41" s="94" t="e">
        <f t="shared" si="44"/>
        <v>#N/A</v>
      </c>
      <c r="CI41" s="94" t="e">
        <f t="shared" si="44"/>
        <v>#N/A</v>
      </c>
      <c r="CJ41" s="94" t="e">
        <f t="shared" si="44"/>
        <v>#N/A</v>
      </c>
      <c r="CK41" s="94" t="e">
        <f t="shared" si="44"/>
        <v>#N/A</v>
      </c>
      <c r="CL41" s="94" t="e">
        <f t="shared" si="44"/>
        <v>#N/A</v>
      </c>
      <c r="CM41" s="94" t="e">
        <f t="shared" si="44"/>
        <v>#N/A</v>
      </c>
      <c r="CN41" s="94" t="e">
        <f t="shared" si="44"/>
        <v>#N/A</v>
      </c>
      <c r="CO41" s="94" t="e">
        <f t="shared" si="44"/>
        <v>#N/A</v>
      </c>
      <c r="CP41" s="94" t="e">
        <f t="shared" si="44"/>
        <v>#N/A</v>
      </c>
      <c r="CQ41" s="94" t="e">
        <f t="shared" si="44"/>
        <v>#N/A</v>
      </c>
      <c r="CR41" s="94" t="e">
        <f t="shared" si="44"/>
        <v>#N/A</v>
      </c>
    </row>
    <row r="42" spans="1:96" ht="26.65" thickBot="1" x14ac:dyDescent="0.5">
      <c r="A42" s="97" t="s">
        <v>59</v>
      </c>
      <c r="B42" s="95">
        <f t="shared" ref="B42:AG42" si="45">IF(ISERROR(B41),0,$D$38)</f>
        <v>0</v>
      </c>
      <c r="C42" s="95">
        <f t="shared" si="45"/>
        <v>0</v>
      </c>
      <c r="D42" s="95">
        <f t="shared" si="45"/>
        <v>0</v>
      </c>
      <c r="E42" s="95">
        <f t="shared" si="45"/>
        <v>0</v>
      </c>
      <c r="F42" s="95">
        <f t="shared" si="45"/>
        <v>0</v>
      </c>
      <c r="G42" s="95">
        <f t="shared" si="45"/>
        <v>0</v>
      </c>
      <c r="H42" s="95">
        <f t="shared" si="45"/>
        <v>0</v>
      </c>
      <c r="I42" s="95">
        <f t="shared" si="45"/>
        <v>0</v>
      </c>
      <c r="J42" s="95">
        <f t="shared" si="45"/>
        <v>0</v>
      </c>
      <c r="K42" s="95">
        <f t="shared" si="45"/>
        <v>0</v>
      </c>
      <c r="L42" s="95">
        <f t="shared" si="45"/>
        <v>0</v>
      </c>
      <c r="M42" s="95">
        <f t="shared" si="45"/>
        <v>0</v>
      </c>
      <c r="N42" s="95">
        <f t="shared" si="45"/>
        <v>0</v>
      </c>
      <c r="O42" s="95">
        <f t="shared" si="45"/>
        <v>0</v>
      </c>
      <c r="P42" s="95">
        <f t="shared" si="45"/>
        <v>0</v>
      </c>
      <c r="Q42" s="95">
        <f t="shared" si="45"/>
        <v>0</v>
      </c>
      <c r="R42" s="95">
        <f t="shared" si="45"/>
        <v>0</v>
      </c>
      <c r="S42" s="95">
        <f t="shared" si="45"/>
        <v>0</v>
      </c>
      <c r="T42" s="95">
        <f t="shared" si="45"/>
        <v>0</v>
      </c>
      <c r="U42" s="95">
        <f t="shared" si="45"/>
        <v>0</v>
      </c>
      <c r="V42" s="95">
        <f t="shared" si="45"/>
        <v>0</v>
      </c>
      <c r="W42" s="95">
        <f t="shared" si="45"/>
        <v>0</v>
      </c>
      <c r="X42" s="95">
        <f t="shared" si="45"/>
        <v>0</v>
      </c>
      <c r="Y42" s="95">
        <f t="shared" si="45"/>
        <v>0</v>
      </c>
      <c r="Z42" s="95">
        <f t="shared" si="45"/>
        <v>0</v>
      </c>
      <c r="AA42" s="95">
        <f t="shared" si="45"/>
        <v>0</v>
      </c>
      <c r="AB42" s="95">
        <f t="shared" si="45"/>
        <v>0</v>
      </c>
      <c r="AC42" s="95">
        <f t="shared" si="45"/>
        <v>0</v>
      </c>
      <c r="AD42" s="95">
        <f t="shared" si="45"/>
        <v>0</v>
      </c>
      <c r="AE42" s="95">
        <f t="shared" si="45"/>
        <v>0</v>
      </c>
      <c r="AF42" s="95">
        <f t="shared" si="45"/>
        <v>0</v>
      </c>
      <c r="AG42" s="95">
        <f t="shared" si="45"/>
        <v>0</v>
      </c>
      <c r="AH42" s="95">
        <f t="shared" ref="AH42:BM42" si="46">IF(ISERROR(AH41),0,$D$38)</f>
        <v>0</v>
      </c>
      <c r="AI42" s="95">
        <f t="shared" si="46"/>
        <v>0</v>
      </c>
      <c r="AJ42" s="95">
        <f t="shared" si="46"/>
        <v>0</v>
      </c>
      <c r="AK42" s="95">
        <f t="shared" si="46"/>
        <v>0</v>
      </c>
      <c r="AL42" s="95">
        <f t="shared" si="46"/>
        <v>0</v>
      </c>
      <c r="AM42" s="95">
        <f t="shared" si="46"/>
        <v>0</v>
      </c>
      <c r="AN42" s="95">
        <f t="shared" si="46"/>
        <v>0</v>
      </c>
      <c r="AO42" s="95">
        <f t="shared" si="46"/>
        <v>0</v>
      </c>
      <c r="AP42" s="95">
        <f t="shared" si="46"/>
        <v>0</v>
      </c>
      <c r="AQ42" s="95">
        <f t="shared" si="46"/>
        <v>0</v>
      </c>
      <c r="AR42" s="95">
        <f t="shared" si="46"/>
        <v>0</v>
      </c>
      <c r="AS42" s="95">
        <f t="shared" si="46"/>
        <v>0</v>
      </c>
      <c r="AT42" s="95">
        <f t="shared" si="46"/>
        <v>0</v>
      </c>
      <c r="AU42" s="95">
        <f t="shared" si="46"/>
        <v>0</v>
      </c>
      <c r="AV42" s="95">
        <f t="shared" si="46"/>
        <v>0</v>
      </c>
      <c r="AW42" s="95">
        <f t="shared" si="46"/>
        <v>0</v>
      </c>
      <c r="AX42" s="95">
        <f t="shared" si="46"/>
        <v>0</v>
      </c>
      <c r="AY42" s="95">
        <f t="shared" si="46"/>
        <v>0</v>
      </c>
      <c r="AZ42" s="95">
        <f t="shared" si="46"/>
        <v>0</v>
      </c>
      <c r="BA42" s="95">
        <f t="shared" si="46"/>
        <v>0</v>
      </c>
      <c r="BB42" s="95">
        <f t="shared" si="46"/>
        <v>0</v>
      </c>
      <c r="BC42" s="95">
        <f t="shared" si="46"/>
        <v>0</v>
      </c>
      <c r="BD42" s="95">
        <f t="shared" si="46"/>
        <v>0</v>
      </c>
      <c r="BE42" s="95">
        <f t="shared" si="46"/>
        <v>0</v>
      </c>
      <c r="BF42" s="95">
        <f t="shared" si="46"/>
        <v>0</v>
      </c>
      <c r="BG42" s="95">
        <f t="shared" si="46"/>
        <v>0</v>
      </c>
      <c r="BH42" s="95">
        <f t="shared" si="46"/>
        <v>0</v>
      </c>
      <c r="BI42" s="95">
        <f t="shared" si="46"/>
        <v>0</v>
      </c>
      <c r="BJ42" s="95">
        <f t="shared" si="46"/>
        <v>0</v>
      </c>
      <c r="BK42" s="95">
        <f t="shared" si="46"/>
        <v>0</v>
      </c>
      <c r="BL42" s="95">
        <f t="shared" si="46"/>
        <v>0</v>
      </c>
      <c r="BM42" s="95">
        <f t="shared" si="46"/>
        <v>0</v>
      </c>
      <c r="BN42" s="95">
        <f t="shared" ref="BN42:CF42" si="47">IF(ISERROR(BN41),0,$D$38)</f>
        <v>0</v>
      </c>
      <c r="BO42" s="95">
        <f t="shared" si="47"/>
        <v>0</v>
      </c>
      <c r="BP42" s="95">
        <f t="shared" si="47"/>
        <v>0</v>
      </c>
      <c r="BQ42" s="95">
        <f t="shared" si="47"/>
        <v>0</v>
      </c>
      <c r="BR42" s="95">
        <f t="shared" si="47"/>
        <v>0</v>
      </c>
      <c r="BS42" s="95">
        <f t="shared" si="47"/>
        <v>0</v>
      </c>
      <c r="BT42" s="95">
        <f t="shared" si="47"/>
        <v>0</v>
      </c>
      <c r="BU42" s="95">
        <f t="shared" si="47"/>
        <v>0</v>
      </c>
      <c r="BV42" s="95">
        <f t="shared" si="47"/>
        <v>0</v>
      </c>
      <c r="BW42" s="95">
        <f t="shared" si="47"/>
        <v>0</v>
      </c>
      <c r="BX42" s="95">
        <f t="shared" si="47"/>
        <v>0</v>
      </c>
      <c r="BY42" s="95">
        <f t="shared" si="47"/>
        <v>0</v>
      </c>
      <c r="BZ42" s="95">
        <f t="shared" si="47"/>
        <v>0</v>
      </c>
      <c r="CA42" s="95">
        <f t="shared" si="47"/>
        <v>0</v>
      </c>
      <c r="CB42" s="95">
        <f t="shared" si="47"/>
        <v>0</v>
      </c>
      <c r="CC42" s="95">
        <f t="shared" si="47"/>
        <v>0</v>
      </c>
      <c r="CD42" s="95">
        <f t="shared" si="47"/>
        <v>0</v>
      </c>
      <c r="CE42" s="95">
        <f t="shared" si="47"/>
        <v>0</v>
      </c>
      <c r="CF42" s="95">
        <f t="shared" si="47"/>
        <v>0</v>
      </c>
    </row>
    <row r="43" spans="1:96" ht="14.65" thickBot="1" x14ac:dyDescent="0.5">
      <c r="A43" s="98" t="s">
        <v>58</v>
      </c>
      <c r="B43" s="95">
        <f t="shared" ref="B43:AG43" si="48">IF(ISERROR(B41),0,$F$38*A47)</f>
        <v>0</v>
      </c>
      <c r="C43" s="95">
        <f t="shared" si="48"/>
        <v>0</v>
      </c>
      <c r="D43" s="95">
        <f t="shared" si="48"/>
        <v>0</v>
      </c>
      <c r="E43" s="95">
        <f t="shared" si="48"/>
        <v>0</v>
      </c>
      <c r="F43" s="95">
        <f t="shared" si="48"/>
        <v>0</v>
      </c>
      <c r="G43" s="95">
        <f t="shared" si="48"/>
        <v>0</v>
      </c>
      <c r="H43" s="95">
        <f t="shared" si="48"/>
        <v>0</v>
      </c>
      <c r="I43" s="95">
        <f t="shared" si="48"/>
        <v>0</v>
      </c>
      <c r="J43" s="95">
        <f t="shared" si="48"/>
        <v>0</v>
      </c>
      <c r="K43" s="95">
        <f t="shared" si="48"/>
        <v>0</v>
      </c>
      <c r="L43" s="95">
        <f t="shared" si="48"/>
        <v>0</v>
      </c>
      <c r="M43" s="95">
        <f t="shared" si="48"/>
        <v>0</v>
      </c>
      <c r="N43" s="95">
        <f t="shared" si="48"/>
        <v>0</v>
      </c>
      <c r="O43" s="95">
        <f t="shared" si="48"/>
        <v>0</v>
      </c>
      <c r="P43" s="95">
        <f t="shared" si="48"/>
        <v>0</v>
      </c>
      <c r="Q43" s="95">
        <f t="shared" si="48"/>
        <v>0</v>
      </c>
      <c r="R43" s="95">
        <f t="shared" si="48"/>
        <v>0</v>
      </c>
      <c r="S43" s="95">
        <f t="shared" si="48"/>
        <v>0</v>
      </c>
      <c r="T43" s="95">
        <f t="shared" si="48"/>
        <v>0</v>
      </c>
      <c r="U43" s="95">
        <f t="shared" si="48"/>
        <v>0</v>
      </c>
      <c r="V43" s="95">
        <f t="shared" si="48"/>
        <v>0</v>
      </c>
      <c r="W43" s="95">
        <f t="shared" si="48"/>
        <v>0</v>
      </c>
      <c r="X43" s="95">
        <f t="shared" si="48"/>
        <v>0</v>
      </c>
      <c r="Y43" s="95">
        <f t="shared" si="48"/>
        <v>0</v>
      </c>
      <c r="Z43" s="95">
        <f t="shared" si="48"/>
        <v>0</v>
      </c>
      <c r="AA43" s="95">
        <f t="shared" si="48"/>
        <v>0</v>
      </c>
      <c r="AB43" s="95">
        <f t="shared" si="48"/>
        <v>0</v>
      </c>
      <c r="AC43" s="95">
        <f t="shared" si="48"/>
        <v>0</v>
      </c>
      <c r="AD43" s="95">
        <f t="shared" si="48"/>
        <v>0</v>
      </c>
      <c r="AE43" s="95">
        <f t="shared" si="48"/>
        <v>0</v>
      </c>
      <c r="AF43" s="95">
        <f t="shared" si="48"/>
        <v>0</v>
      </c>
      <c r="AG43" s="95">
        <f t="shared" si="48"/>
        <v>0</v>
      </c>
      <c r="AH43" s="95">
        <f t="shared" ref="AH43:BM43" si="49">IF(ISERROR(AH41),0,$F$38*AG47)</f>
        <v>0</v>
      </c>
      <c r="AI43" s="95">
        <f t="shared" si="49"/>
        <v>0</v>
      </c>
      <c r="AJ43" s="95">
        <f t="shared" si="49"/>
        <v>0</v>
      </c>
      <c r="AK43" s="95">
        <f t="shared" si="49"/>
        <v>0</v>
      </c>
      <c r="AL43" s="95">
        <f t="shared" si="49"/>
        <v>0</v>
      </c>
      <c r="AM43" s="95">
        <f t="shared" si="49"/>
        <v>0</v>
      </c>
      <c r="AN43" s="95">
        <f t="shared" si="49"/>
        <v>0</v>
      </c>
      <c r="AO43" s="95">
        <f t="shared" si="49"/>
        <v>0</v>
      </c>
      <c r="AP43" s="95">
        <f t="shared" si="49"/>
        <v>0</v>
      </c>
      <c r="AQ43" s="95">
        <f t="shared" si="49"/>
        <v>0</v>
      </c>
      <c r="AR43" s="95">
        <f t="shared" si="49"/>
        <v>0</v>
      </c>
      <c r="AS43" s="95">
        <f t="shared" si="49"/>
        <v>0</v>
      </c>
      <c r="AT43" s="95">
        <f t="shared" si="49"/>
        <v>0</v>
      </c>
      <c r="AU43" s="95">
        <f t="shared" si="49"/>
        <v>0</v>
      </c>
      <c r="AV43" s="95">
        <f t="shared" si="49"/>
        <v>0</v>
      </c>
      <c r="AW43" s="95">
        <f t="shared" si="49"/>
        <v>0</v>
      </c>
      <c r="AX43" s="95">
        <f t="shared" si="49"/>
        <v>0</v>
      </c>
      <c r="AY43" s="95">
        <f t="shared" si="49"/>
        <v>0</v>
      </c>
      <c r="AZ43" s="95">
        <f t="shared" si="49"/>
        <v>0</v>
      </c>
      <c r="BA43" s="95">
        <f t="shared" si="49"/>
        <v>0</v>
      </c>
      <c r="BB43" s="95">
        <f t="shared" si="49"/>
        <v>0</v>
      </c>
      <c r="BC43" s="95">
        <f t="shared" si="49"/>
        <v>0</v>
      </c>
      <c r="BD43" s="95">
        <f t="shared" si="49"/>
        <v>0</v>
      </c>
      <c r="BE43" s="95">
        <f t="shared" si="49"/>
        <v>0</v>
      </c>
      <c r="BF43" s="95">
        <f t="shared" si="49"/>
        <v>0</v>
      </c>
      <c r="BG43" s="95">
        <f t="shared" si="49"/>
        <v>0</v>
      </c>
      <c r="BH43" s="95">
        <f t="shared" si="49"/>
        <v>0</v>
      </c>
      <c r="BI43" s="95">
        <f t="shared" si="49"/>
        <v>0</v>
      </c>
      <c r="BJ43" s="95">
        <f t="shared" si="49"/>
        <v>0</v>
      </c>
      <c r="BK43" s="95">
        <f t="shared" si="49"/>
        <v>0</v>
      </c>
      <c r="BL43" s="95">
        <f t="shared" si="49"/>
        <v>0</v>
      </c>
      <c r="BM43" s="95">
        <f t="shared" si="49"/>
        <v>0</v>
      </c>
      <c r="BN43" s="95">
        <f t="shared" ref="BN43:CL43" si="50">IF(ISERROR(BN41),0,$F$38*BM47)</f>
        <v>0</v>
      </c>
      <c r="BO43" s="95">
        <f t="shared" si="50"/>
        <v>0</v>
      </c>
      <c r="BP43" s="95">
        <f t="shared" si="50"/>
        <v>0</v>
      </c>
      <c r="BQ43" s="95">
        <f t="shared" si="50"/>
        <v>0</v>
      </c>
      <c r="BR43" s="95">
        <f t="shared" si="50"/>
        <v>0</v>
      </c>
      <c r="BS43" s="95">
        <f t="shared" si="50"/>
        <v>0</v>
      </c>
      <c r="BT43" s="95">
        <f t="shared" si="50"/>
        <v>0</v>
      </c>
      <c r="BU43" s="95">
        <f t="shared" si="50"/>
        <v>0</v>
      </c>
      <c r="BV43" s="95">
        <f t="shared" si="50"/>
        <v>0</v>
      </c>
      <c r="BW43" s="95">
        <f t="shared" si="50"/>
        <v>0</v>
      </c>
      <c r="BX43" s="95">
        <f t="shared" si="50"/>
        <v>0</v>
      </c>
      <c r="BY43" s="95">
        <f t="shared" si="50"/>
        <v>0</v>
      </c>
      <c r="BZ43" s="95">
        <f t="shared" si="50"/>
        <v>0</v>
      </c>
      <c r="CA43" s="95">
        <f t="shared" si="50"/>
        <v>0</v>
      </c>
      <c r="CB43" s="95">
        <f t="shared" si="50"/>
        <v>0</v>
      </c>
      <c r="CC43" s="95">
        <f t="shared" si="50"/>
        <v>0</v>
      </c>
      <c r="CD43" s="95">
        <f t="shared" si="50"/>
        <v>0</v>
      </c>
      <c r="CE43" s="95">
        <f t="shared" si="50"/>
        <v>0</v>
      </c>
      <c r="CF43" s="95">
        <f t="shared" si="50"/>
        <v>0</v>
      </c>
      <c r="CG43" s="95">
        <f t="shared" si="50"/>
        <v>0</v>
      </c>
      <c r="CH43" s="95">
        <f t="shared" si="50"/>
        <v>0</v>
      </c>
      <c r="CI43" s="95">
        <f t="shared" si="50"/>
        <v>0</v>
      </c>
      <c r="CJ43" s="95">
        <f t="shared" si="50"/>
        <v>0</v>
      </c>
      <c r="CK43" s="95">
        <f t="shared" si="50"/>
        <v>0</v>
      </c>
      <c r="CL43" s="95">
        <f t="shared" si="50"/>
        <v>0</v>
      </c>
    </row>
    <row r="44" spans="1:96" ht="14.65" thickBot="1" x14ac:dyDescent="0.5">
      <c r="A44" s="97" t="s">
        <v>57</v>
      </c>
      <c r="B44" s="95">
        <f>IF(ISERROR(B41),0,SUM($B$43:B43))</f>
        <v>0</v>
      </c>
      <c r="C44" s="95">
        <f>IF(ISERROR(C41),0,SUM($B$43:C43))</f>
        <v>0</v>
      </c>
      <c r="D44" s="95">
        <f>IF(ISERROR(D41),0,SUM($B$43:D43))</f>
        <v>0</v>
      </c>
      <c r="E44" s="95">
        <f>IF(ISERROR(E41),0,SUM($B$43:E43))</f>
        <v>0</v>
      </c>
      <c r="F44" s="95">
        <f>IF(ISERROR(F41),0,SUM($B$43:F43))</f>
        <v>0</v>
      </c>
      <c r="G44" s="95">
        <f>IF(ISERROR(G41),0,SUM($B$43:G43))</f>
        <v>0</v>
      </c>
      <c r="H44" s="95">
        <f>IF(ISERROR(H41),0,SUM($B$43:H43))</f>
        <v>0</v>
      </c>
      <c r="I44" s="95">
        <f>IF(ISERROR(I41),0,SUM($B$43:I43))</f>
        <v>0</v>
      </c>
      <c r="J44" s="95">
        <f>IF(ISERROR(J41),0,SUM($B$43:J43))</f>
        <v>0</v>
      </c>
      <c r="K44" s="95">
        <f>IF(ISERROR(K41),0,SUM($B$43:K43))</f>
        <v>0</v>
      </c>
      <c r="L44" s="95">
        <f>IF(ISERROR(L41),0,SUM($B$43:L43))</f>
        <v>0</v>
      </c>
      <c r="M44" s="95">
        <f>IF(ISERROR(M41),0,SUM($B$43:M43))</f>
        <v>0</v>
      </c>
      <c r="N44" s="95">
        <f>IF(ISERROR(N41),0,SUM($B$43:N43))</f>
        <v>0</v>
      </c>
      <c r="O44" s="95">
        <f>IF(ISERROR(O41),0,SUM($B$43:O43))</f>
        <v>0</v>
      </c>
      <c r="P44" s="95">
        <f>IF(ISERROR(P41),0,SUM($B$43:P43))</f>
        <v>0</v>
      </c>
      <c r="Q44" s="95">
        <f>IF(ISERROR(Q41),0,SUM($B$43:Q43))</f>
        <v>0</v>
      </c>
      <c r="R44" s="95">
        <f>IF(ISERROR(R41),0,SUM($B$43:R43))</f>
        <v>0</v>
      </c>
      <c r="S44" s="95">
        <f>IF(ISERROR(S41),0,SUM($B$43:S43))</f>
        <v>0</v>
      </c>
      <c r="T44" s="95">
        <f>IF(ISERROR(T41),0,SUM($B$43:T43))</f>
        <v>0</v>
      </c>
      <c r="U44" s="95">
        <f>IF(ISERROR(U41),0,SUM($B$43:U43))</f>
        <v>0</v>
      </c>
      <c r="V44" s="95">
        <f>IF(ISERROR(V41),0,SUM($B$43:V43))</f>
        <v>0</v>
      </c>
      <c r="W44" s="95">
        <f>IF(ISERROR(W41),0,SUM($B$43:W43))</f>
        <v>0</v>
      </c>
      <c r="X44" s="95">
        <f>IF(ISERROR(X41),0,SUM($B$43:X43))</f>
        <v>0</v>
      </c>
      <c r="Y44" s="95">
        <f>IF(ISERROR(Y41),0,SUM($B$43:Y43))</f>
        <v>0</v>
      </c>
      <c r="Z44" s="95">
        <f>IF(ISERROR(Z41),0,SUM($B$43:Z43))</f>
        <v>0</v>
      </c>
      <c r="AA44" s="95">
        <f>IF(ISERROR(AA41),0,SUM($B$43:AA43))</f>
        <v>0</v>
      </c>
      <c r="AB44" s="95">
        <f>IF(ISERROR(AB41),0,SUM($B$43:AB43))</f>
        <v>0</v>
      </c>
      <c r="AC44" s="95">
        <f>IF(ISERROR(AC41),0,SUM($B$43:AC43))</f>
        <v>0</v>
      </c>
      <c r="AD44" s="95">
        <f>IF(ISERROR(AD41),0,SUM($B$43:AD43))</f>
        <v>0</v>
      </c>
      <c r="AE44" s="95">
        <f>IF(ISERROR(AE41),0,SUM($B$43:AE43))</f>
        <v>0</v>
      </c>
      <c r="AF44" s="95">
        <f>IF(ISERROR(AF41),0,SUM($B$43:AF43))</f>
        <v>0</v>
      </c>
      <c r="AG44" s="95">
        <f>IF(ISERROR(AG41),0,SUM($B$43:AG43))</f>
        <v>0</v>
      </c>
      <c r="AH44" s="95">
        <f>IF(ISERROR(AH41),0,SUM($B$43:AH43))</f>
        <v>0</v>
      </c>
      <c r="AI44" s="95">
        <f>IF(ISERROR(AI41),0,SUM($B$43:AI43))</f>
        <v>0</v>
      </c>
      <c r="AJ44" s="95">
        <f>IF(ISERROR(AJ41),0,SUM($B$43:AJ43))</f>
        <v>0</v>
      </c>
      <c r="AK44" s="95">
        <f>IF(ISERROR(AK41),0,SUM($B$43:AK43))</f>
        <v>0</v>
      </c>
      <c r="AL44" s="95">
        <f>IF(ISERROR(AL41),0,SUM($B$43:AL43))</f>
        <v>0</v>
      </c>
      <c r="AM44" s="95">
        <f>IF(ISERROR(AM41),0,SUM($B$43:AM43))</f>
        <v>0</v>
      </c>
      <c r="AN44" s="95">
        <f>IF(ISERROR(AN41),0,SUM($B$43:AN43))</f>
        <v>0</v>
      </c>
      <c r="AO44" s="95">
        <f>IF(ISERROR(AO41),0,SUM($B$43:AO43))</f>
        <v>0</v>
      </c>
      <c r="AP44" s="95">
        <f>IF(ISERROR(AP41),0,SUM($B$43:AP43))</f>
        <v>0</v>
      </c>
      <c r="AQ44" s="95">
        <f>IF(ISERROR(AQ41),0,SUM($B$43:AQ43))</f>
        <v>0</v>
      </c>
      <c r="AR44" s="95">
        <f>IF(ISERROR(AR41),0,SUM($B$43:AR43))</f>
        <v>0</v>
      </c>
      <c r="AS44" s="95">
        <f>IF(ISERROR(AS41),0,SUM($B$43:AS43))</f>
        <v>0</v>
      </c>
      <c r="AT44" s="95">
        <f>IF(ISERROR(AT41),0,SUM($B$43:AT43))</f>
        <v>0</v>
      </c>
      <c r="AU44" s="95">
        <f>IF(ISERROR(AU41),0,SUM($B$43:AU43))</f>
        <v>0</v>
      </c>
      <c r="AV44" s="95">
        <f>IF(ISERROR(AV41),0,SUM($B$43:AV43))</f>
        <v>0</v>
      </c>
      <c r="AW44" s="95">
        <f>IF(ISERROR(AW41),0,SUM($B$43:AW43))</f>
        <v>0</v>
      </c>
      <c r="AX44" s="95">
        <f>IF(ISERROR(AX41),0,SUM($B$43:AX43))</f>
        <v>0</v>
      </c>
      <c r="AY44" s="95">
        <f>IF(ISERROR(AY41),0,SUM($B$43:AY43))</f>
        <v>0</v>
      </c>
      <c r="AZ44" s="95">
        <f>IF(ISERROR(AZ41),0,SUM($B$43:AZ43))</f>
        <v>0</v>
      </c>
      <c r="BA44" s="95">
        <f>IF(ISERROR(BA41),0,SUM($B$43:BA43))</f>
        <v>0</v>
      </c>
      <c r="BB44" s="95">
        <f>IF(ISERROR(BB41),0,SUM($B$43:BB43))</f>
        <v>0</v>
      </c>
      <c r="BC44" s="95">
        <f>IF(ISERROR(BC41),0,SUM($B$43:BC43))</f>
        <v>0</v>
      </c>
      <c r="BD44" s="95">
        <f>IF(ISERROR(BD41),0,SUM($B$43:BD43))</f>
        <v>0</v>
      </c>
      <c r="BE44" s="95">
        <f>IF(ISERROR(BE41),0,SUM($B$43:BE43))</f>
        <v>0</v>
      </c>
      <c r="BF44" s="95">
        <f>IF(ISERROR(BF41),0,SUM($B$43:BF43))</f>
        <v>0</v>
      </c>
      <c r="BG44" s="95">
        <f>IF(ISERROR(BG41),0,SUM($B$43:BG43))</f>
        <v>0</v>
      </c>
      <c r="BH44" s="95">
        <f>IF(ISERROR(BH41),0,SUM($B$43:BH43))</f>
        <v>0</v>
      </c>
      <c r="BI44" s="95">
        <f>IF(ISERROR(BI41),0,SUM($B$43:BI43))</f>
        <v>0</v>
      </c>
      <c r="BJ44" s="95">
        <f>IF(ISERROR(BJ41),0,SUM($B$43:BJ43))</f>
        <v>0</v>
      </c>
      <c r="BK44" s="95">
        <f>IF(ISERROR(BK41),0,SUM($B$43:BK43))</f>
        <v>0</v>
      </c>
      <c r="BL44" s="95">
        <f>IF(ISERROR(BL41),0,SUM($B$43:BL43))</f>
        <v>0</v>
      </c>
      <c r="BM44" s="95">
        <f>IF(ISERROR(BM41),0,SUM($B$43:BM43))</f>
        <v>0</v>
      </c>
      <c r="BN44" s="95">
        <f>IF(ISERROR(BN41),0,SUM($B$43:BN43))</f>
        <v>0</v>
      </c>
      <c r="BO44" s="95">
        <f>IF(ISERROR(BO41),0,SUM($B$43:BO43))</f>
        <v>0</v>
      </c>
      <c r="BP44" s="95">
        <f>IF(ISERROR(BP41),0,SUM($B$43:BP43))</f>
        <v>0</v>
      </c>
      <c r="BQ44" s="95">
        <f>IF(ISERROR(BQ41),0,SUM($B$43:BQ43))</f>
        <v>0</v>
      </c>
      <c r="BR44" s="95">
        <f>IF(ISERROR(BR41),0,SUM($B$43:BR43))</f>
        <v>0</v>
      </c>
      <c r="BS44" s="95">
        <f>IF(ISERROR(BS41),0,SUM($B$43:BS43))</f>
        <v>0</v>
      </c>
      <c r="BT44" s="95">
        <f>IF(ISERROR(BT41),0,SUM($B$43:BT43))</f>
        <v>0</v>
      </c>
      <c r="BU44" s="95">
        <f>IF(ISERROR(BU41),0,SUM($B$43:BU43))</f>
        <v>0</v>
      </c>
      <c r="BV44" s="95">
        <f>IF(ISERROR(BV41),0,SUM($B$43:BV43))</f>
        <v>0</v>
      </c>
      <c r="BW44" s="95">
        <f>IF(ISERROR(BW41),0,SUM($B$43:BW43))</f>
        <v>0</v>
      </c>
      <c r="BX44" s="95">
        <f>IF(ISERROR(BX41),0,SUM($B$43:BX43))</f>
        <v>0</v>
      </c>
      <c r="BY44" s="95">
        <f>IF(ISERROR(BY41),0,SUM($B$43:BY43))</f>
        <v>0</v>
      </c>
      <c r="BZ44" s="95">
        <f>IF(ISERROR(BZ41),0,SUM($B$43:BZ43))</f>
        <v>0</v>
      </c>
      <c r="CA44" s="95">
        <f>IF(ISERROR(CA41),0,SUM($B$43:CA43))</f>
        <v>0</v>
      </c>
      <c r="CB44" s="95">
        <f>IF(ISERROR(CB41),0,SUM($B$43:CB43))</f>
        <v>0</v>
      </c>
      <c r="CC44" s="95">
        <f>IF(ISERROR(CC41),0,SUM($B$43:CC43))</f>
        <v>0</v>
      </c>
      <c r="CD44" s="95">
        <f>IF(ISERROR(CD41),0,SUM($B$43:CD43))</f>
        <v>0</v>
      </c>
      <c r="CE44" s="95">
        <f>IF(ISERROR(CE41),0,SUM($B$43:CE43))</f>
        <v>0</v>
      </c>
      <c r="CF44" s="95">
        <f>IF(ISERROR(CF41),0,SUM($B$43:CF43))</f>
        <v>0</v>
      </c>
      <c r="CG44" s="95">
        <f>IF(ISERROR(CG41),0,SUM($B$43:CG43))</f>
        <v>0</v>
      </c>
      <c r="CH44" s="95">
        <f>IF(ISERROR(CH41),0,SUM($B$43:CH43))</f>
        <v>0</v>
      </c>
      <c r="CI44" s="95">
        <f>IF(ISERROR(CI41),0,SUM($B$43:CI43))</f>
        <v>0</v>
      </c>
      <c r="CJ44" s="95">
        <f>IF(ISERROR(CJ41),0,SUM($B$43:CJ43))</f>
        <v>0</v>
      </c>
      <c r="CK44" s="95">
        <f>IF(ISERROR(CK41),0,SUM($B$43:CK43))</f>
        <v>0</v>
      </c>
      <c r="CL44" s="95">
        <f>IF(ISERROR(CL41),0,SUM($B$43:CL43))</f>
        <v>0</v>
      </c>
    </row>
    <row r="45" spans="1:96" ht="14.65" thickBot="1" x14ac:dyDescent="0.5">
      <c r="A45" s="97" t="s">
        <v>56</v>
      </c>
      <c r="B45" s="95">
        <f t="shared" ref="B45:AG45" si="51">IF(ISERROR(B41),0,B42-B43)</f>
        <v>0</v>
      </c>
      <c r="C45" s="95">
        <f t="shared" si="51"/>
        <v>0</v>
      </c>
      <c r="D45" s="95">
        <f t="shared" si="51"/>
        <v>0</v>
      </c>
      <c r="E45" s="95">
        <f t="shared" si="51"/>
        <v>0</v>
      </c>
      <c r="F45" s="95">
        <f t="shared" si="51"/>
        <v>0</v>
      </c>
      <c r="G45" s="95">
        <f t="shared" si="51"/>
        <v>0</v>
      </c>
      <c r="H45" s="95">
        <f t="shared" si="51"/>
        <v>0</v>
      </c>
      <c r="I45" s="95">
        <f t="shared" si="51"/>
        <v>0</v>
      </c>
      <c r="J45" s="95">
        <f t="shared" si="51"/>
        <v>0</v>
      </c>
      <c r="K45" s="95">
        <f t="shared" si="51"/>
        <v>0</v>
      </c>
      <c r="L45" s="95">
        <f t="shared" si="51"/>
        <v>0</v>
      </c>
      <c r="M45" s="95">
        <f t="shared" si="51"/>
        <v>0</v>
      </c>
      <c r="N45" s="95">
        <f t="shared" si="51"/>
        <v>0</v>
      </c>
      <c r="O45" s="95">
        <f t="shared" si="51"/>
        <v>0</v>
      </c>
      <c r="P45" s="95">
        <f t="shared" si="51"/>
        <v>0</v>
      </c>
      <c r="Q45" s="95">
        <f t="shared" si="51"/>
        <v>0</v>
      </c>
      <c r="R45" s="95">
        <f t="shared" si="51"/>
        <v>0</v>
      </c>
      <c r="S45" s="95">
        <f t="shared" si="51"/>
        <v>0</v>
      </c>
      <c r="T45" s="95">
        <f t="shared" si="51"/>
        <v>0</v>
      </c>
      <c r="U45" s="95">
        <f t="shared" si="51"/>
        <v>0</v>
      </c>
      <c r="V45" s="95">
        <f t="shared" si="51"/>
        <v>0</v>
      </c>
      <c r="W45" s="95">
        <f t="shared" si="51"/>
        <v>0</v>
      </c>
      <c r="X45" s="95">
        <f t="shared" si="51"/>
        <v>0</v>
      </c>
      <c r="Y45" s="95">
        <f t="shared" si="51"/>
        <v>0</v>
      </c>
      <c r="Z45" s="95">
        <f t="shared" si="51"/>
        <v>0</v>
      </c>
      <c r="AA45" s="95">
        <f t="shared" si="51"/>
        <v>0</v>
      </c>
      <c r="AB45" s="95">
        <f t="shared" si="51"/>
        <v>0</v>
      </c>
      <c r="AC45" s="95">
        <f t="shared" si="51"/>
        <v>0</v>
      </c>
      <c r="AD45" s="95">
        <f t="shared" si="51"/>
        <v>0</v>
      </c>
      <c r="AE45" s="95">
        <f t="shared" si="51"/>
        <v>0</v>
      </c>
      <c r="AF45" s="95">
        <f t="shared" si="51"/>
        <v>0</v>
      </c>
      <c r="AG45" s="95">
        <f t="shared" si="51"/>
        <v>0</v>
      </c>
      <c r="AH45" s="95">
        <f t="shared" ref="AH45:BI45" si="52">IF(ISERROR(AH41),0,AH42-AH43)</f>
        <v>0</v>
      </c>
      <c r="AI45" s="95">
        <f t="shared" si="52"/>
        <v>0</v>
      </c>
      <c r="AJ45" s="95">
        <f t="shared" si="52"/>
        <v>0</v>
      </c>
      <c r="AK45" s="95">
        <f t="shared" si="52"/>
        <v>0</v>
      </c>
      <c r="AL45" s="95">
        <f t="shared" si="52"/>
        <v>0</v>
      </c>
      <c r="AM45" s="95">
        <f t="shared" si="52"/>
        <v>0</v>
      </c>
      <c r="AN45" s="95">
        <f t="shared" si="52"/>
        <v>0</v>
      </c>
      <c r="AO45" s="95">
        <f t="shared" si="52"/>
        <v>0</v>
      </c>
      <c r="AP45" s="95">
        <f t="shared" si="52"/>
        <v>0</v>
      </c>
      <c r="AQ45" s="95">
        <f t="shared" si="52"/>
        <v>0</v>
      </c>
      <c r="AR45" s="95">
        <f t="shared" si="52"/>
        <v>0</v>
      </c>
      <c r="AS45" s="95">
        <f t="shared" si="52"/>
        <v>0</v>
      </c>
      <c r="AT45" s="95">
        <f t="shared" si="52"/>
        <v>0</v>
      </c>
      <c r="AU45" s="95">
        <f t="shared" si="52"/>
        <v>0</v>
      </c>
      <c r="AV45" s="95">
        <f t="shared" si="52"/>
        <v>0</v>
      </c>
      <c r="AW45" s="95">
        <f t="shared" si="52"/>
        <v>0</v>
      </c>
      <c r="AX45" s="95">
        <f t="shared" si="52"/>
        <v>0</v>
      </c>
      <c r="AY45" s="95">
        <f t="shared" si="52"/>
        <v>0</v>
      </c>
      <c r="AZ45" s="95">
        <f t="shared" si="52"/>
        <v>0</v>
      </c>
      <c r="BA45" s="95">
        <f t="shared" si="52"/>
        <v>0</v>
      </c>
      <c r="BB45" s="95">
        <f t="shared" si="52"/>
        <v>0</v>
      </c>
      <c r="BC45" s="95">
        <f t="shared" si="52"/>
        <v>0</v>
      </c>
      <c r="BD45" s="95">
        <f t="shared" si="52"/>
        <v>0</v>
      </c>
      <c r="BE45" s="95">
        <f t="shared" si="52"/>
        <v>0</v>
      </c>
      <c r="BF45" s="95">
        <f t="shared" si="52"/>
        <v>0</v>
      </c>
      <c r="BG45" s="95">
        <f t="shared" si="52"/>
        <v>0</v>
      </c>
      <c r="BH45" s="95">
        <f t="shared" si="52"/>
        <v>0</v>
      </c>
      <c r="BI45" s="95">
        <f t="shared" si="52"/>
        <v>0</v>
      </c>
    </row>
    <row r="46" spans="1:96" ht="14.65" thickBot="1" x14ac:dyDescent="0.5">
      <c r="A46" s="97" t="s">
        <v>55</v>
      </c>
      <c r="B46" s="95">
        <f>IF(ISERROR(B41),0,SUM($B$45:B45))</f>
        <v>0</v>
      </c>
      <c r="C46" s="95">
        <f>IF(ISERROR(C41),0,SUM($B$45:C45))</f>
        <v>0</v>
      </c>
      <c r="D46" s="95">
        <f>IF(ISERROR(D41),0,SUM($B$45:D45))</f>
        <v>0</v>
      </c>
      <c r="E46" s="95">
        <f>IF(ISERROR(E41),0,SUM($B$45:E45))</f>
        <v>0</v>
      </c>
      <c r="F46" s="95">
        <f>IF(ISERROR(F41),0,SUM($B$45:F45))</f>
        <v>0</v>
      </c>
      <c r="G46" s="95">
        <f>IF(ISERROR(G41),0,SUM($B$45:G45))</f>
        <v>0</v>
      </c>
      <c r="H46" s="95">
        <f>IF(ISERROR(H41),0,SUM($B$45:H45))</f>
        <v>0</v>
      </c>
      <c r="I46" s="95">
        <f>IF(ISERROR(I41),0,SUM($B$45:I45))</f>
        <v>0</v>
      </c>
      <c r="J46" s="95">
        <f>IF(ISERROR(J41),0,SUM($B$45:J45))</f>
        <v>0</v>
      </c>
      <c r="K46" s="95">
        <f>IF(ISERROR(K41),0,SUM($B$45:K45))</f>
        <v>0</v>
      </c>
      <c r="L46" s="95">
        <f>IF(ISERROR(L41),0,SUM($B$45:L45))</f>
        <v>0</v>
      </c>
      <c r="M46" s="95">
        <f>IF(ISERROR(M41),0,SUM($B$45:M45))</f>
        <v>0</v>
      </c>
      <c r="N46" s="95">
        <f>IF(ISERROR(N41),0,SUM($B$45:N45))</f>
        <v>0</v>
      </c>
      <c r="O46" s="95">
        <f>IF(ISERROR(O41),0,SUM($B$45:O45))</f>
        <v>0</v>
      </c>
      <c r="P46" s="95">
        <f>IF(ISERROR(P41),0,SUM($B$45:P45))</f>
        <v>0</v>
      </c>
      <c r="Q46" s="95">
        <f>IF(ISERROR(Q41),0,SUM($B$45:Q45))</f>
        <v>0</v>
      </c>
      <c r="R46" s="95">
        <f>IF(ISERROR(R41),0,SUM($B$45:R45))</f>
        <v>0</v>
      </c>
      <c r="S46" s="95">
        <f>IF(ISERROR(S41),0,SUM($B$45:S45))</f>
        <v>0</v>
      </c>
      <c r="T46" s="95">
        <f>IF(ISERROR(T41),0,SUM($B$45:T45))</f>
        <v>0</v>
      </c>
      <c r="U46" s="95">
        <f>IF(ISERROR(U41),0,SUM($B$45:U45))</f>
        <v>0</v>
      </c>
      <c r="V46" s="95">
        <f>IF(ISERROR(V41),0,SUM($B$45:V45))</f>
        <v>0</v>
      </c>
      <c r="W46" s="95">
        <f>IF(ISERROR(W41),0,SUM($B$45:W45))</f>
        <v>0</v>
      </c>
      <c r="X46" s="95">
        <f>IF(ISERROR(X41),0,SUM($B$45:X45))</f>
        <v>0</v>
      </c>
      <c r="Y46" s="95">
        <f>IF(ISERROR(Y41),0,SUM($B$45:Y45))</f>
        <v>0</v>
      </c>
      <c r="Z46" s="95">
        <f>IF(ISERROR(Z41),0,SUM($B$45:Z45))</f>
        <v>0</v>
      </c>
      <c r="AA46" s="95">
        <f>IF(ISERROR(AA41),0,SUM($B$45:AA45))</f>
        <v>0</v>
      </c>
      <c r="AB46" s="95">
        <f>IF(ISERROR(AB41),0,SUM($B$45:AB45))</f>
        <v>0</v>
      </c>
      <c r="AC46" s="95">
        <f>IF(ISERROR(AC41),0,SUM($B$45:AC45))</f>
        <v>0</v>
      </c>
      <c r="AD46" s="95">
        <f>IF(ISERROR(AD41),0,SUM($B$45:AD45))</f>
        <v>0</v>
      </c>
      <c r="AE46" s="95">
        <f>IF(ISERROR(AE41),0,SUM($B$45:AE45))</f>
        <v>0</v>
      </c>
      <c r="AF46" s="95">
        <f>IF(ISERROR(AF41),0,SUM($B$45:AF45))</f>
        <v>0</v>
      </c>
      <c r="AG46" s="95">
        <f>IF(ISERROR(AG41),0,SUM($B$45:AG45))</f>
        <v>0</v>
      </c>
      <c r="AH46" s="95">
        <f>IF(ISERROR(AH41),0,SUM($B$45:AH45))</f>
        <v>0</v>
      </c>
      <c r="AI46" s="95">
        <f>IF(ISERROR(AI41),0,SUM($B$45:AI45))</f>
        <v>0</v>
      </c>
      <c r="AJ46" s="95">
        <f>IF(ISERROR(AJ41),0,SUM($B$45:AJ45))</f>
        <v>0</v>
      </c>
      <c r="AK46" s="95">
        <f>IF(ISERROR(AK41),0,SUM($B$45:AK45))</f>
        <v>0</v>
      </c>
      <c r="AL46" s="95">
        <f>IF(ISERROR(AL41),0,SUM($B$45:AL45))</f>
        <v>0</v>
      </c>
      <c r="AM46" s="95">
        <f>IF(ISERROR(AM41),0,SUM($B$45:AM45))</f>
        <v>0</v>
      </c>
      <c r="AN46" s="95">
        <f>IF(ISERROR(AN41),0,SUM($B$45:AN45))</f>
        <v>0</v>
      </c>
      <c r="AO46" s="95">
        <f>IF(ISERROR(AO41),0,SUM($B$45:AO45))</f>
        <v>0</v>
      </c>
      <c r="AP46" s="95">
        <f>IF(ISERROR(AP41),0,SUM($B$45:AP45))</f>
        <v>0</v>
      </c>
      <c r="AQ46" s="95">
        <f>IF(ISERROR(AQ41),0,SUM($B$45:AQ45))</f>
        <v>0</v>
      </c>
      <c r="AR46" s="95">
        <f>IF(ISERROR(AR41),0,SUM($B$45:AR45))</f>
        <v>0</v>
      </c>
      <c r="AS46" s="95">
        <f>IF(ISERROR(AS41),0,SUM($B$45:AS45))</f>
        <v>0</v>
      </c>
      <c r="AT46" s="95">
        <f>IF(ISERROR(AT41),0,SUM($B$45:AT45))</f>
        <v>0</v>
      </c>
      <c r="AU46" s="95">
        <f>IF(ISERROR(AU41),0,SUM($B$45:AU45))</f>
        <v>0</v>
      </c>
      <c r="AV46" s="95">
        <f>IF(ISERROR(AV41),0,SUM($B$45:AV45))</f>
        <v>0</v>
      </c>
      <c r="AW46" s="95">
        <f>IF(ISERROR(AW41),0,SUM($B$45:AW45))</f>
        <v>0</v>
      </c>
      <c r="AX46" s="95">
        <f>IF(ISERROR(AX41),0,SUM($B$45:AX45))</f>
        <v>0</v>
      </c>
      <c r="AY46" s="95">
        <f>IF(ISERROR(AY41),0,SUM($B$45:AY45))</f>
        <v>0</v>
      </c>
      <c r="AZ46" s="95">
        <f>IF(ISERROR(AZ41),0,SUM($B$45:AZ45))</f>
        <v>0</v>
      </c>
      <c r="BA46" s="95">
        <f>IF(ISERROR(BA41),0,SUM($B$45:BA45))</f>
        <v>0</v>
      </c>
      <c r="BB46" s="95">
        <f>IF(ISERROR(BB41),0,SUM($B$45:BB45))</f>
        <v>0</v>
      </c>
      <c r="BC46" s="95">
        <f>IF(ISERROR(BC41),0,SUM($B$45:BC45))</f>
        <v>0</v>
      </c>
      <c r="BD46" s="95">
        <f>IF(ISERROR(BD41),0,SUM($B$45:BD45))</f>
        <v>0</v>
      </c>
      <c r="BE46" s="95">
        <f>IF(ISERROR(BE41),0,SUM($B$45:BE45))</f>
        <v>0</v>
      </c>
      <c r="BF46" s="95">
        <f>IF(ISERROR(BF41),0,SUM($B$45:BF45))</f>
        <v>0</v>
      </c>
      <c r="BG46" s="95">
        <f>IF(ISERROR(BG41),0,SUM($B$45:BG45))</f>
        <v>0</v>
      </c>
      <c r="BH46" s="95">
        <f>IF(ISERROR(BH41),0,SUM($B$45:BH45))</f>
        <v>0</v>
      </c>
      <c r="BI46" s="95">
        <f>IF(ISERROR(BI41),0,SUM($B$45:BI45))</f>
        <v>0</v>
      </c>
      <c r="BJ46" s="95">
        <f>IF(ISERROR(BJ41),0,SUM($B$45:BJ45))</f>
        <v>0</v>
      </c>
      <c r="BK46" s="95">
        <f>IF(ISERROR(BK41),0,SUM($B$45:BK45))</f>
        <v>0</v>
      </c>
      <c r="BL46" s="95">
        <f>IF(ISERROR(BL41),0,SUM($B$45:BL45))</f>
        <v>0</v>
      </c>
      <c r="BM46" s="95">
        <f>IF(ISERROR(BM41),0,SUM($B$45:BM45))</f>
        <v>0</v>
      </c>
      <c r="BN46" s="95">
        <f>IF(ISERROR(BN41),0,SUM($B$45:BN45))</f>
        <v>0</v>
      </c>
      <c r="BO46" s="95">
        <f>IF(ISERROR(BO41),0,SUM($B$45:BO45))</f>
        <v>0</v>
      </c>
      <c r="BP46" s="95">
        <f>IF(ISERROR(BP41),0,SUM($B$45:BP45))</f>
        <v>0</v>
      </c>
      <c r="BQ46" s="95">
        <f>IF(ISERROR(BQ41),0,SUM($B$45:BQ45))</f>
        <v>0</v>
      </c>
      <c r="BR46" s="95">
        <f>IF(ISERROR(BR41),0,SUM($B$45:BR45))</f>
        <v>0</v>
      </c>
      <c r="BS46" s="95">
        <f>IF(ISERROR(BS41),0,SUM($B$45:BS45))</f>
        <v>0</v>
      </c>
      <c r="BT46" s="95">
        <f>IF(ISERROR(BT41),0,SUM($B$45:BT45))</f>
        <v>0</v>
      </c>
      <c r="BU46" s="95">
        <f>IF(ISERROR(BU41),0,SUM($B$45:BU45))</f>
        <v>0</v>
      </c>
      <c r="BV46" s="95">
        <f>IF(ISERROR(BV41),0,SUM($B$45:BV45))</f>
        <v>0</v>
      </c>
      <c r="BW46" s="95">
        <f>IF(ISERROR(BW41),0,SUM($B$45:BW45))</f>
        <v>0</v>
      </c>
      <c r="BX46" s="95">
        <f>IF(ISERROR(BX41),0,SUM($B$45:BX45))</f>
        <v>0</v>
      </c>
    </row>
    <row r="47" spans="1:96" ht="14.25" x14ac:dyDescent="0.45">
      <c r="A47" s="96">
        <f>B38</f>
        <v>0</v>
      </c>
      <c r="B47" s="95">
        <f t="shared" ref="B47:AG47" si="53">IF(ISERROR(B41),0,A47-B45)</f>
        <v>0</v>
      </c>
      <c r="C47" s="95">
        <f t="shared" si="53"/>
        <v>0</v>
      </c>
      <c r="D47" s="95">
        <f t="shared" si="53"/>
        <v>0</v>
      </c>
      <c r="E47" s="95">
        <f t="shared" si="53"/>
        <v>0</v>
      </c>
      <c r="F47" s="95">
        <f t="shared" si="53"/>
        <v>0</v>
      </c>
      <c r="G47" s="95">
        <f t="shared" si="53"/>
        <v>0</v>
      </c>
      <c r="H47" s="95">
        <f t="shared" si="53"/>
        <v>0</v>
      </c>
      <c r="I47" s="95">
        <f t="shared" si="53"/>
        <v>0</v>
      </c>
      <c r="J47" s="95">
        <f t="shared" si="53"/>
        <v>0</v>
      </c>
      <c r="K47" s="95">
        <f t="shared" si="53"/>
        <v>0</v>
      </c>
      <c r="L47" s="95">
        <f t="shared" si="53"/>
        <v>0</v>
      </c>
      <c r="M47" s="95">
        <f t="shared" si="53"/>
        <v>0</v>
      </c>
      <c r="N47" s="95">
        <f t="shared" si="53"/>
        <v>0</v>
      </c>
      <c r="O47" s="95">
        <f t="shared" si="53"/>
        <v>0</v>
      </c>
      <c r="P47" s="95">
        <f t="shared" si="53"/>
        <v>0</v>
      </c>
      <c r="Q47" s="95">
        <f t="shared" si="53"/>
        <v>0</v>
      </c>
      <c r="R47" s="95">
        <f t="shared" si="53"/>
        <v>0</v>
      </c>
      <c r="S47" s="95">
        <f t="shared" si="53"/>
        <v>0</v>
      </c>
      <c r="T47" s="95">
        <f t="shared" si="53"/>
        <v>0</v>
      </c>
      <c r="U47" s="95">
        <f t="shared" si="53"/>
        <v>0</v>
      </c>
      <c r="V47" s="95">
        <f t="shared" si="53"/>
        <v>0</v>
      </c>
      <c r="W47" s="95">
        <f t="shared" si="53"/>
        <v>0</v>
      </c>
      <c r="X47" s="95">
        <f t="shared" si="53"/>
        <v>0</v>
      </c>
      <c r="Y47" s="95">
        <f t="shared" si="53"/>
        <v>0</v>
      </c>
      <c r="Z47" s="95">
        <f t="shared" si="53"/>
        <v>0</v>
      </c>
      <c r="AA47" s="95">
        <f t="shared" si="53"/>
        <v>0</v>
      </c>
      <c r="AB47" s="95">
        <f t="shared" si="53"/>
        <v>0</v>
      </c>
      <c r="AC47" s="95">
        <f t="shared" si="53"/>
        <v>0</v>
      </c>
      <c r="AD47" s="95">
        <f t="shared" si="53"/>
        <v>0</v>
      </c>
      <c r="AE47" s="95">
        <f t="shared" si="53"/>
        <v>0</v>
      </c>
      <c r="AF47" s="95">
        <f t="shared" si="53"/>
        <v>0</v>
      </c>
      <c r="AG47" s="95">
        <f t="shared" si="53"/>
        <v>0</v>
      </c>
      <c r="AH47" s="95">
        <f t="shared" ref="AH47:BI47" si="54">IF(ISERROR(AH41),0,AG47-AH45)</f>
        <v>0</v>
      </c>
      <c r="AI47" s="95">
        <f t="shared" si="54"/>
        <v>0</v>
      </c>
      <c r="AJ47" s="95">
        <f t="shared" si="54"/>
        <v>0</v>
      </c>
      <c r="AK47" s="95">
        <f t="shared" si="54"/>
        <v>0</v>
      </c>
      <c r="AL47" s="95">
        <f t="shared" si="54"/>
        <v>0</v>
      </c>
      <c r="AM47" s="95">
        <f t="shared" si="54"/>
        <v>0</v>
      </c>
      <c r="AN47" s="95">
        <f t="shared" si="54"/>
        <v>0</v>
      </c>
      <c r="AO47" s="95">
        <f t="shared" si="54"/>
        <v>0</v>
      </c>
      <c r="AP47" s="95">
        <f t="shared" si="54"/>
        <v>0</v>
      </c>
      <c r="AQ47" s="95">
        <f t="shared" si="54"/>
        <v>0</v>
      </c>
      <c r="AR47" s="95">
        <f t="shared" si="54"/>
        <v>0</v>
      </c>
      <c r="AS47" s="95">
        <f t="shared" si="54"/>
        <v>0</v>
      </c>
      <c r="AT47" s="95">
        <f t="shared" si="54"/>
        <v>0</v>
      </c>
      <c r="AU47" s="95">
        <f t="shared" si="54"/>
        <v>0</v>
      </c>
      <c r="AV47" s="95">
        <f t="shared" si="54"/>
        <v>0</v>
      </c>
      <c r="AW47" s="95">
        <f t="shared" si="54"/>
        <v>0</v>
      </c>
      <c r="AX47" s="95">
        <f t="shared" si="54"/>
        <v>0</v>
      </c>
      <c r="AY47" s="95">
        <f t="shared" si="54"/>
        <v>0</v>
      </c>
      <c r="AZ47" s="95">
        <f t="shared" si="54"/>
        <v>0</v>
      </c>
      <c r="BA47" s="95">
        <f t="shared" si="54"/>
        <v>0</v>
      </c>
      <c r="BB47" s="95">
        <f t="shared" si="54"/>
        <v>0</v>
      </c>
      <c r="BC47" s="95">
        <f t="shared" si="54"/>
        <v>0</v>
      </c>
      <c r="BD47" s="95">
        <f t="shared" si="54"/>
        <v>0</v>
      </c>
      <c r="BE47" s="95">
        <f t="shared" si="54"/>
        <v>0</v>
      </c>
      <c r="BF47" s="95">
        <f t="shared" si="54"/>
        <v>0</v>
      </c>
      <c r="BG47" s="95">
        <f t="shared" si="54"/>
        <v>0</v>
      </c>
      <c r="BH47" s="95">
        <f t="shared" si="54"/>
        <v>0</v>
      </c>
      <c r="BI47" s="95">
        <f t="shared" si="54"/>
        <v>0</v>
      </c>
    </row>
    <row r="48" spans="1:96" ht="13.15" thickBot="1" x14ac:dyDescent="0.4"/>
    <row r="49" spans="1:112" ht="27.75" x14ac:dyDescent="0.6">
      <c r="A49" s="112" t="s">
        <v>65</v>
      </c>
      <c r="B49" s="111">
        <v>0</v>
      </c>
      <c r="C49" s="110" t="s">
        <v>64</v>
      </c>
      <c r="D49" s="109">
        <f>PMT(F49,B50,-B49)</f>
        <v>0</v>
      </c>
      <c r="E49" s="108" t="s">
        <v>63</v>
      </c>
      <c r="F49" s="107">
        <v>0</v>
      </c>
      <c r="H49" s="106" t="s">
        <v>62</v>
      </c>
    </row>
    <row r="50" spans="1:112" ht="13.5" thickBot="1" x14ac:dyDescent="0.45">
      <c r="A50" s="105" t="s">
        <v>61</v>
      </c>
      <c r="B50" s="104">
        <v>60</v>
      </c>
      <c r="C50" s="104"/>
      <c r="D50" s="103"/>
      <c r="E50" s="102"/>
      <c r="F50" s="101"/>
    </row>
    <row r="51" spans="1:112" x14ac:dyDescent="0.35">
      <c r="B51" s="100"/>
    </row>
    <row r="52" spans="1:112" ht="13.15" thickBot="1" x14ac:dyDescent="0.4">
      <c r="A52" s="99" t="s">
        <v>60</v>
      </c>
      <c r="B52" s="94">
        <f>IF(G15&gt;=$B$28,NA(),G49+1)</f>
        <v>1</v>
      </c>
      <c r="C52" s="94">
        <f t="shared" ref="C52:AH52" si="55">IF(B52&gt;=$B$50,NA(),B52+1)</f>
        <v>2</v>
      </c>
      <c r="D52" s="94">
        <f t="shared" si="55"/>
        <v>3</v>
      </c>
      <c r="E52" s="94">
        <f t="shared" si="55"/>
        <v>4</v>
      </c>
      <c r="F52" s="94">
        <f t="shared" si="55"/>
        <v>5</v>
      </c>
      <c r="G52" s="94">
        <f t="shared" si="55"/>
        <v>6</v>
      </c>
      <c r="H52" s="94">
        <f t="shared" si="55"/>
        <v>7</v>
      </c>
      <c r="I52" s="94">
        <f t="shared" si="55"/>
        <v>8</v>
      </c>
      <c r="J52" s="94">
        <f t="shared" si="55"/>
        <v>9</v>
      </c>
      <c r="K52" s="94">
        <f t="shared" si="55"/>
        <v>10</v>
      </c>
      <c r="L52" s="94">
        <f t="shared" si="55"/>
        <v>11</v>
      </c>
      <c r="M52" s="94">
        <f t="shared" si="55"/>
        <v>12</v>
      </c>
      <c r="N52" s="94">
        <f t="shared" si="55"/>
        <v>13</v>
      </c>
      <c r="O52" s="94">
        <f t="shared" si="55"/>
        <v>14</v>
      </c>
      <c r="P52" s="94">
        <f t="shared" si="55"/>
        <v>15</v>
      </c>
      <c r="Q52" s="94">
        <f t="shared" si="55"/>
        <v>16</v>
      </c>
      <c r="R52" s="94">
        <f t="shared" si="55"/>
        <v>17</v>
      </c>
      <c r="S52" s="94">
        <f t="shared" si="55"/>
        <v>18</v>
      </c>
      <c r="T52" s="94">
        <f t="shared" si="55"/>
        <v>19</v>
      </c>
      <c r="U52" s="94">
        <f t="shared" si="55"/>
        <v>20</v>
      </c>
      <c r="V52" s="94">
        <f t="shared" si="55"/>
        <v>21</v>
      </c>
      <c r="W52" s="94">
        <f t="shared" si="55"/>
        <v>22</v>
      </c>
      <c r="X52" s="94">
        <f t="shared" si="55"/>
        <v>23</v>
      </c>
      <c r="Y52" s="94">
        <f t="shared" si="55"/>
        <v>24</v>
      </c>
      <c r="Z52" s="94">
        <f t="shared" si="55"/>
        <v>25</v>
      </c>
      <c r="AA52" s="94">
        <f t="shared" si="55"/>
        <v>26</v>
      </c>
      <c r="AB52" s="94">
        <f t="shared" si="55"/>
        <v>27</v>
      </c>
      <c r="AC52" s="94">
        <f t="shared" si="55"/>
        <v>28</v>
      </c>
      <c r="AD52" s="94">
        <f t="shared" si="55"/>
        <v>29</v>
      </c>
      <c r="AE52" s="94">
        <f t="shared" si="55"/>
        <v>30</v>
      </c>
      <c r="AF52" s="94">
        <f t="shared" si="55"/>
        <v>31</v>
      </c>
      <c r="AG52" s="94">
        <f t="shared" si="55"/>
        <v>32</v>
      </c>
      <c r="AH52" s="94">
        <f t="shared" si="55"/>
        <v>33</v>
      </c>
      <c r="AI52" s="94">
        <f t="shared" ref="AI52:BN52" si="56">IF(AH52&gt;=$B$50,NA(),AH52+1)</f>
        <v>34</v>
      </c>
      <c r="AJ52" s="94">
        <f t="shared" si="56"/>
        <v>35</v>
      </c>
      <c r="AK52" s="94">
        <f t="shared" si="56"/>
        <v>36</v>
      </c>
      <c r="AL52" s="94">
        <f t="shared" si="56"/>
        <v>37</v>
      </c>
      <c r="AM52" s="94">
        <f t="shared" si="56"/>
        <v>38</v>
      </c>
      <c r="AN52" s="94">
        <f t="shared" si="56"/>
        <v>39</v>
      </c>
      <c r="AO52" s="94">
        <f t="shared" si="56"/>
        <v>40</v>
      </c>
      <c r="AP52" s="94">
        <f t="shared" si="56"/>
        <v>41</v>
      </c>
      <c r="AQ52" s="94">
        <f t="shared" si="56"/>
        <v>42</v>
      </c>
      <c r="AR52" s="94">
        <f t="shared" si="56"/>
        <v>43</v>
      </c>
      <c r="AS52" s="94">
        <f t="shared" si="56"/>
        <v>44</v>
      </c>
      <c r="AT52" s="94">
        <f t="shared" si="56"/>
        <v>45</v>
      </c>
      <c r="AU52" s="94">
        <f t="shared" si="56"/>
        <v>46</v>
      </c>
      <c r="AV52" s="94">
        <f t="shared" si="56"/>
        <v>47</v>
      </c>
      <c r="AW52" s="94">
        <f t="shared" si="56"/>
        <v>48</v>
      </c>
      <c r="AX52" s="94">
        <f t="shared" si="56"/>
        <v>49</v>
      </c>
      <c r="AY52" s="94">
        <f t="shared" si="56"/>
        <v>50</v>
      </c>
      <c r="AZ52" s="94">
        <f t="shared" si="56"/>
        <v>51</v>
      </c>
      <c r="BA52" s="94">
        <f t="shared" si="56"/>
        <v>52</v>
      </c>
      <c r="BB52" s="94">
        <f t="shared" si="56"/>
        <v>53</v>
      </c>
      <c r="BC52" s="94">
        <f t="shared" si="56"/>
        <v>54</v>
      </c>
      <c r="BD52" s="94">
        <f t="shared" si="56"/>
        <v>55</v>
      </c>
      <c r="BE52" s="94">
        <f t="shared" si="56"/>
        <v>56</v>
      </c>
      <c r="BF52" s="94">
        <f t="shared" si="56"/>
        <v>57</v>
      </c>
      <c r="BG52" s="94">
        <f t="shared" si="56"/>
        <v>58</v>
      </c>
      <c r="BH52" s="94">
        <f t="shared" si="56"/>
        <v>59</v>
      </c>
      <c r="BI52" s="94">
        <f t="shared" si="56"/>
        <v>60</v>
      </c>
      <c r="BJ52" s="94" t="e">
        <f t="shared" si="56"/>
        <v>#N/A</v>
      </c>
      <c r="BK52" s="94" t="e">
        <f t="shared" si="56"/>
        <v>#N/A</v>
      </c>
      <c r="BL52" s="94" t="e">
        <f t="shared" si="56"/>
        <v>#N/A</v>
      </c>
      <c r="BM52" s="94" t="e">
        <f t="shared" si="56"/>
        <v>#N/A</v>
      </c>
      <c r="BN52" s="94" t="e">
        <f t="shared" si="56"/>
        <v>#N/A</v>
      </c>
      <c r="BO52" s="94" t="e">
        <f t="shared" ref="BO52:CT52" si="57">IF(BN52&gt;=$B$50,NA(),BN52+1)</f>
        <v>#N/A</v>
      </c>
      <c r="BP52" s="94" t="e">
        <f t="shared" si="57"/>
        <v>#N/A</v>
      </c>
      <c r="BQ52" s="94" t="e">
        <f t="shared" si="57"/>
        <v>#N/A</v>
      </c>
      <c r="BR52" s="94" t="e">
        <f t="shared" si="57"/>
        <v>#N/A</v>
      </c>
      <c r="BS52" s="94" t="e">
        <f t="shared" si="57"/>
        <v>#N/A</v>
      </c>
      <c r="BT52" s="94" t="e">
        <f t="shared" si="57"/>
        <v>#N/A</v>
      </c>
      <c r="BU52" s="94" t="e">
        <f t="shared" si="57"/>
        <v>#N/A</v>
      </c>
      <c r="BV52" s="94" t="e">
        <f t="shared" si="57"/>
        <v>#N/A</v>
      </c>
      <c r="BW52" s="94" t="e">
        <f t="shared" si="57"/>
        <v>#N/A</v>
      </c>
      <c r="BX52" s="94" t="e">
        <f t="shared" si="57"/>
        <v>#N/A</v>
      </c>
      <c r="BY52" s="94" t="e">
        <f t="shared" si="57"/>
        <v>#N/A</v>
      </c>
      <c r="BZ52" s="94" t="e">
        <f t="shared" si="57"/>
        <v>#N/A</v>
      </c>
      <c r="CA52" s="94" t="e">
        <f t="shared" si="57"/>
        <v>#N/A</v>
      </c>
      <c r="CB52" s="94" t="e">
        <f t="shared" si="57"/>
        <v>#N/A</v>
      </c>
      <c r="CC52" s="94" t="e">
        <f t="shared" si="57"/>
        <v>#N/A</v>
      </c>
      <c r="CD52" s="94" t="e">
        <f t="shared" si="57"/>
        <v>#N/A</v>
      </c>
      <c r="CE52" s="94" t="e">
        <f t="shared" si="57"/>
        <v>#N/A</v>
      </c>
      <c r="CF52" s="94" t="e">
        <f t="shared" si="57"/>
        <v>#N/A</v>
      </c>
      <c r="CG52" s="94" t="e">
        <f t="shared" si="57"/>
        <v>#N/A</v>
      </c>
      <c r="CH52" s="94" t="e">
        <f t="shared" si="57"/>
        <v>#N/A</v>
      </c>
      <c r="CI52" s="94" t="e">
        <f t="shared" si="57"/>
        <v>#N/A</v>
      </c>
      <c r="CJ52" s="94" t="e">
        <f t="shared" si="57"/>
        <v>#N/A</v>
      </c>
      <c r="CK52" s="94" t="e">
        <f t="shared" si="57"/>
        <v>#N/A</v>
      </c>
      <c r="CL52" s="94" t="e">
        <f t="shared" si="57"/>
        <v>#N/A</v>
      </c>
      <c r="CM52" s="94" t="e">
        <f t="shared" si="57"/>
        <v>#N/A</v>
      </c>
      <c r="CN52" s="94" t="e">
        <f t="shared" si="57"/>
        <v>#N/A</v>
      </c>
      <c r="CO52" s="94" t="e">
        <f t="shared" si="57"/>
        <v>#N/A</v>
      </c>
      <c r="CP52" s="94" t="e">
        <f t="shared" si="57"/>
        <v>#N/A</v>
      </c>
      <c r="CQ52" s="94" t="e">
        <f t="shared" si="57"/>
        <v>#N/A</v>
      </c>
      <c r="CR52" s="94" t="e">
        <f t="shared" si="57"/>
        <v>#N/A</v>
      </c>
      <c r="CS52" s="94" t="e">
        <f t="shared" si="57"/>
        <v>#N/A</v>
      </c>
      <c r="CT52" s="94" t="e">
        <f t="shared" si="57"/>
        <v>#N/A</v>
      </c>
      <c r="CU52" s="94" t="e">
        <f t="shared" ref="CU52:DH52" si="58">IF(CT52&gt;=$B$50,NA(),CT52+1)</f>
        <v>#N/A</v>
      </c>
      <c r="CV52" s="94" t="e">
        <f t="shared" si="58"/>
        <v>#N/A</v>
      </c>
      <c r="CW52" s="94" t="e">
        <f t="shared" si="58"/>
        <v>#N/A</v>
      </c>
      <c r="CX52" s="94" t="e">
        <f t="shared" si="58"/>
        <v>#N/A</v>
      </c>
      <c r="CY52" s="94" t="e">
        <f t="shared" si="58"/>
        <v>#N/A</v>
      </c>
      <c r="CZ52" s="94" t="e">
        <f t="shared" si="58"/>
        <v>#N/A</v>
      </c>
      <c r="DA52" s="94" t="e">
        <f t="shared" si="58"/>
        <v>#N/A</v>
      </c>
      <c r="DB52" s="94" t="e">
        <f t="shared" si="58"/>
        <v>#N/A</v>
      </c>
      <c r="DC52" s="94" t="e">
        <f t="shared" si="58"/>
        <v>#N/A</v>
      </c>
      <c r="DD52" s="94" t="e">
        <f t="shared" si="58"/>
        <v>#N/A</v>
      </c>
      <c r="DE52" s="94" t="e">
        <f t="shared" si="58"/>
        <v>#N/A</v>
      </c>
      <c r="DF52" s="94" t="e">
        <f t="shared" si="58"/>
        <v>#N/A</v>
      </c>
      <c r="DG52" s="94" t="e">
        <f t="shared" si="58"/>
        <v>#N/A</v>
      </c>
      <c r="DH52" s="94" t="e">
        <f t="shared" si="58"/>
        <v>#N/A</v>
      </c>
    </row>
    <row r="53" spans="1:112" ht="26.65" thickBot="1" x14ac:dyDescent="0.5">
      <c r="A53" s="97" t="s">
        <v>59</v>
      </c>
      <c r="B53" s="95">
        <f t="shared" ref="B53:AG53" si="59">IF(ISERROR(B52),0,$D$49)</f>
        <v>0</v>
      </c>
      <c r="C53" s="95">
        <f t="shared" si="59"/>
        <v>0</v>
      </c>
      <c r="D53" s="95">
        <f t="shared" si="59"/>
        <v>0</v>
      </c>
      <c r="E53" s="95">
        <f t="shared" si="59"/>
        <v>0</v>
      </c>
      <c r="F53" s="95">
        <f t="shared" si="59"/>
        <v>0</v>
      </c>
      <c r="G53" s="95">
        <f t="shared" si="59"/>
        <v>0</v>
      </c>
      <c r="H53" s="95">
        <f t="shared" si="59"/>
        <v>0</v>
      </c>
      <c r="I53" s="95">
        <f t="shared" si="59"/>
        <v>0</v>
      </c>
      <c r="J53" s="95">
        <f t="shared" si="59"/>
        <v>0</v>
      </c>
      <c r="K53" s="95">
        <f t="shared" si="59"/>
        <v>0</v>
      </c>
      <c r="L53" s="95">
        <f t="shared" si="59"/>
        <v>0</v>
      </c>
      <c r="M53" s="95">
        <f t="shared" si="59"/>
        <v>0</v>
      </c>
      <c r="N53" s="95">
        <f t="shared" si="59"/>
        <v>0</v>
      </c>
      <c r="O53" s="95">
        <f t="shared" si="59"/>
        <v>0</v>
      </c>
      <c r="P53" s="95">
        <f t="shared" si="59"/>
        <v>0</v>
      </c>
      <c r="Q53" s="95">
        <f t="shared" si="59"/>
        <v>0</v>
      </c>
      <c r="R53" s="95">
        <f t="shared" si="59"/>
        <v>0</v>
      </c>
      <c r="S53" s="95">
        <f t="shared" si="59"/>
        <v>0</v>
      </c>
      <c r="T53" s="95">
        <f t="shared" si="59"/>
        <v>0</v>
      </c>
      <c r="U53" s="95">
        <f t="shared" si="59"/>
        <v>0</v>
      </c>
      <c r="V53" s="95">
        <f t="shared" si="59"/>
        <v>0</v>
      </c>
      <c r="W53" s="95">
        <f t="shared" si="59"/>
        <v>0</v>
      </c>
      <c r="X53" s="95">
        <f t="shared" si="59"/>
        <v>0</v>
      </c>
      <c r="Y53" s="95">
        <f t="shared" si="59"/>
        <v>0</v>
      </c>
      <c r="Z53" s="95">
        <f t="shared" si="59"/>
        <v>0</v>
      </c>
      <c r="AA53" s="95">
        <f t="shared" si="59"/>
        <v>0</v>
      </c>
      <c r="AB53" s="95">
        <f t="shared" si="59"/>
        <v>0</v>
      </c>
      <c r="AC53" s="95">
        <f t="shared" si="59"/>
        <v>0</v>
      </c>
      <c r="AD53" s="95">
        <f t="shared" si="59"/>
        <v>0</v>
      </c>
      <c r="AE53" s="95">
        <f t="shared" si="59"/>
        <v>0</v>
      </c>
      <c r="AF53" s="95">
        <f t="shared" si="59"/>
        <v>0</v>
      </c>
      <c r="AG53" s="95">
        <f t="shared" si="59"/>
        <v>0</v>
      </c>
      <c r="AH53" s="95">
        <f t="shared" ref="AH53:BM53" si="60">IF(ISERROR(AH52),0,$D$49)</f>
        <v>0</v>
      </c>
      <c r="AI53" s="95">
        <f t="shared" si="60"/>
        <v>0</v>
      </c>
      <c r="AJ53" s="95">
        <f t="shared" si="60"/>
        <v>0</v>
      </c>
      <c r="AK53" s="95">
        <f t="shared" si="60"/>
        <v>0</v>
      </c>
      <c r="AL53" s="95">
        <f t="shared" si="60"/>
        <v>0</v>
      </c>
      <c r="AM53" s="95">
        <f t="shared" si="60"/>
        <v>0</v>
      </c>
      <c r="AN53" s="95">
        <f t="shared" si="60"/>
        <v>0</v>
      </c>
      <c r="AO53" s="95">
        <f t="shared" si="60"/>
        <v>0</v>
      </c>
      <c r="AP53" s="95">
        <f t="shared" si="60"/>
        <v>0</v>
      </c>
      <c r="AQ53" s="95">
        <f t="shared" si="60"/>
        <v>0</v>
      </c>
      <c r="AR53" s="95">
        <f t="shared" si="60"/>
        <v>0</v>
      </c>
      <c r="AS53" s="95">
        <f t="shared" si="60"/>
        <v>0</v>
      </c>
      <c r="AT53" s="95">
        <f t="shared" si="60"/>
        <v>0</v>
      </c>
      <c r="AU53" s="95">
        <f t="shared" si="60"/>
        <v>0</v>
      </c>
      <c r="AV53" s="95">
        <f t="shared" si="60"/>
        <v>0</v>
      </c>
      <c r="AW53" s="95">
        <f t="shared" si="60"/>
        <v>0</v>
      </c>
      <c r="AX53" s="95">
        <f t="shared" si="60"/>
        <v>0</v>
      </c>
      <c r="AY53" s="95">
        <f t="shared" si="60"/>
        <v>0</v>
      </c>
      <c r="AZ53" s="95">
        <f t="shared" si="60"/>
        <v>0</v>
      </c>
      <c r="BA53" s="95">
        <f t="shared" si="60"/>
        <v>0</v>
      </c>
      <c r="BB53" s="95">
        <f t="shared" si="60"/>
        <v>0</v>
      </c>
      <c r="BC53" s="95">
        <f t="shared" si="60"/>
        <v>0</v>
      </c>
      <c r="BD53" s="95">
        <f t="shared" si="60"/>
        <v>0</v>
      </c>
      <c r="BE53" s="95">
        <f t="shared" si="60"/>
        <v>0</v>
      </c>
      <c r="BF53" s="95">
        <f t="shared" si="60"/>
        <v>0</v>
      </c>
      <c r="BG53" s="95">
        <f t="shared" si="60"/>
        <v>0</v>
      </c>
      <c r="BH53" s="95">
        <f t="shared" si="60"/>
        <v>0</v>
      </c>
      <c r="BI53" s="95">
        <f t="shared" si="60"/>
        <v>0</v>
      </c>
      <c r="BJ53" s="95">
        <f t="shared" si="60"/>
        <v>0</v>
      </c>
      <c r="BK53" s="95">
        <f t="shared" si="60"/>
        <v>0</v>
      </c>
      <c r="BL53" s="95">
        <f t="shared" si="60"/>
        <v>0</v>
      </c>
      <c r="BM53" s="95">
        <f t="shared" si="60"/>
        <v>0</v>
      </c>
      <c r="BN53" s="95">
        <f t="shared" ref="BN53:CS53" si="61">IF(ISERROR(BN52),0,$D$49)</f>
        <v>0</v>
      </c>
      <c r="BO53" s="95">
        <f t="shared" si="61"/>
        <v>0</v>
      </c>
      <c r="BP53" s="95">
        <f t="shared" si="61"/>
        <v>0</v>
      </c>
      <c r="BQ53" s="95">
        <f t="shared" si="61"/>
        <v>0</v>
      </c>
      <c r="BR53" s="95">
        <f t="shared" si="61"/>
        <v>0</v>
      </c>
      <c r="BS53" s="95">
        <f t="shared" si="61"/>
        <v>0</v>
      </c>
      <c r="BT53" s="95">
        <f t="shared" si="61"/>
        <v>0</v>
      </c>
      <c r="BU53" s="95">
        <f t="shared" si="61"/>
        <v>0</v>
      </c>
      <c r="BV53" s="95">
        <f t="shared" si="61"/>
        <v>0</v>
      </c>
      <c r="BW53" s="95">
        <f t="shared" si="61"/>
        <v>0</v>
      </c>
      <c r="BX53" s="95">
        <f t="shared" si="61"/>
        <v>0</v>
      </c>
      <c r="BY53" s="95">
        <f t="shared" si="61"/>
        <v>0</v>
      </c>
      <c r="BZ53" s="95">
        <f t="shared" si="61"/>
        <v>0</v>
      </c>
      <c r="CA53" s="95">
        <f t="shared" si="61"/>
        <v>0</v>
      </c>
      <c r="CB53" s="95">
        <f t="shared" si="61"/>
        <v>0</v>
      </c>
      <c r="CC53" s="95">
        <f t="shared" si="61"/>
        <v>0</v>
      </c>
      <c r="CD53" s="95">
        <f t="shared" si="61"/>
        <v>0</v>
      </c>
      <c r="CE53" s="95">
        <f t="shared" si="61"/>
        <v>0</v>
      </c>
      <c r="CF53" s="95">
        <f t="shared" si="61"/>
        <v>0</v>
      </c>
      <c r="CG53" s="95">
        <f t="shared" si="61"/>
        <v>0</v>
      </c>
      <c r="CH53" s="95">
        <f t="shared" si="61"/>
        <v>0</v>
      </c>
      <c r="CI53" s="95">
        <f t="shared" si="61"/>
        <v>0</v>
      </c>
      <c r="CJ53" s="95">
        <f t="shared" si="61"/>
        <v>0</v>
      </c>
      <c r="CK53" s="95">
        <f t="shared" si="61"/>
        <v>0</v>
      </c>
      <c r="CL53" s="95">
        <f t="shared" si="61"/>
        <v>0</v>
      </c>
      <c r="CM53" s="95">
        <f t="shared" si="61"/>
        <v>0</v>
      </c>
      <c r="CN53" s="95">
        <f t="shared" si="61"/>
        <v>0</v>
      </c>
      <c r="CO53" s="95">
        <f t="shared" si="61"/>
        <v>0</v>
      </c>
      <c r="CP53" s="95">
        <f t="shared" si="61"/>
        <v>0</v>
      </c>
      <c r="CQ53" s="95">
        <f t="shared" si="61"/>
        <v>0</v>
      </c>
      <c r="CR53" s="95">
        <f t="shared" si="61"/>
        <v>0</v>
      </c>
      <c r="CS53" s="95">
        <f t="shared" si="61"/>
        <v>0</v>
      </c>
      <c r="CT53" s="95">
        <f t="shared" ref="CT53:CZ53" si="62">IF(ISERROR(CT52),0,$D$49)</f>
        <v>0</v>
      </c>
      <c r="CU53" s="95">
        <f t="shared" si="62"/>
        <v>0</v>
      </c>
      <c r="CV53" s="95">
        <f t="shared" si="62"/>
        <v>0</v>
      </c>
      <c r="CW53" s="95">
        <f t="shared" si="62"/>
        <v>0</v>
      </c>
      <c r="CX53" s="95">
        <f t="shared" si="62"/>
        <v>0</v>
      </c>
      <c r="CY53" s="95">
        <f t="shared" si="62"/>
        <v>0</v>
      </c>
      <c r="CZ53" s="95">
        <f t="shared" si="62"/>
        <v>0</v>
      </c>
    </row>
    <row r="54" spans="1:112" ht="14.65" thickBot="1" x14ac:dyDescent="0.5">
      <c r="A54" s="98" t="s">
        <v>58</v>
      </c>
      <c r="B54" s="95">
        <f t="shared" ref="B54:AG54" si="63">IF(ISERROR(B52),0,$F$49*A58)</f>
        <v>0</v>
      </c>
      <c r="C54" s="95">
        <f t="shared" si="63"/>
        <v>0</v>
      </c>
      <c r="D54" s="95">
        <f t="shared" si="63"/>
        <v>0</v>
      </c>
      <c r="E54" s="95">
        <f t="shared" si="63"/>
        <v>0</v>
      </c>
      <c r="F54" s="95">
        <f t="shared" si="63"/>
        <v>0</v>
      </c>
      <c r="G54" s="95">
        <f t="shared" si="63"/>
        <v>0</v>
      </c>
      <c r="H54" s="95">
        <f t="shared" si="63"/>
        <v>0</v>
      </c>
      <c r="I54" s="95">
        <f t="shared" si="63"/>
        <v>0</v>
      </c>
      <c r="J54" s="95">
        <f t="shared" si="63"/>
        <v>0</v>
      </c>
      <c r="K54" s="95">
        <f t="shared" si="63"/>
        <v>0</v>
      </c>
      <c r="L54" s="95">
        <f t="shared" si="63"/>
        <v>0</v>
      </c>
      <c r="M54" s="95">
        <f t="shared" si="63"/>
        <v>0</v>
      </c>
      <c r="N54" s="95">
        <f t="shared" si="63"/>
        <v>0</v>
      </c>
      <c r="O54" s="95">
        <f t="shared" si="63"/>
        <v>0</v>
      </c>
      <c r="P54" s="95">
        <f t="shared" si="63"/>
        <v>0</v>
      </c>
      <c r="Q54" s="95">
        <f t="shared" si="63"/>
        <v>0</v>
      </c>
      <c r="R54" s="95">
        <f t="shared" si="63"/>
        <v>0</v>
      </c>
      <c r="S54" s="95">
        <f t="shared" si="63"/>
        <v>0</v>
      </c>
      <c r="T54" s="95">
        <f t="shared" si="63"/>
        <v>0</v>
      </c>
      <c r="U54" s="95">
        <f t="shared" si="63"/>
        <v>0</v>
      </c>
      <c r="V54" s="95">
        <f t="shared" si="63"/>
        <v>0</v>
      </c>
      <c r="W54" s="95">
        <f t="shared" si="63"/>
        <v>0</v>
      </c>
      <c r="X54" s="95">
        <f t="shared" si="63"/>
        <v>0</v>
      </c>
      <c r="Y54" s="95">
        <f t="shared" si="63"/>
        <v>0</v>
      </c>
      <c r="Z54" s="95">
        <f t="shared" si="63"/>
        <v>0</v>
      </c>
      <c r="AA54" s="95">
        <f t="shared" si="63"/>
        <v>0</v>
      </c>
      <c r="AB54" s="95">
        <f t="shared" si="63"/>
        <v>0</v>
      </c>
      <c r="AC54" s="95">
        <f t="shared" si="63"/>
        <v>0</v>
      </c>
      <c r="AD54" s="95">
        <f t="shared" si="63"/>
        <v>0</v>
      </c>
      <c r="AE54" s="95">
        <f t="shared" si="63"/>
        <v>0</v>
      </c>
      <c r="AF54" s="95">
        <f t="shared" si="63"/>
        <v>0</v>
      </c>
      <c r="AG54" s="95">
        <f t="shared" si="63"/>
        <v>0</v>
      </c>
      <c r="AH54" s="95">
        <f t="shared" ref="AH54:BM54" si="64">IF(ISERROR(AH52),0,$F$49*AG58)</f>
        <v>0</v>
      </c>
      <c r="AI54" s="95">
        <f t="shared" si="64"/>
        <v>0</v>
      </c>
      <c r="AJ54" s="95">
        <f t="shared" si="64"/>
        <v>0</v>
      </c>
      <c r="AK54" s="95">
        <f t="shared" si="64"/>
        <v>0</v>
      </c>
      <c r="AL54" s="95">
        <f t="shared" si="64"/>
        <v>0</v>
      </c>
      <c r="AM54" s="95">
        <f t="shared" si="64"/>
        <v>0</v>
      </c>
      <c r="AN54" s="95">
        <f t="shared" si="64"/>
        <v>0</v>
      </c>
      <c r="AO54" s="95">
        <f t="shared" si="64"/>
        <v>0</v>
      </c>
      <c r="AP54" s="95">
        <f t="shared" si="64"/>
        <v>0</v>
      </c>
      <c r="AQ54" s="95">
        <f t="shared" si="64"/>
        <v>0</v>
      </c>
      <c r="AR54" s="95">
        <f t="shared" si="64"/>
        <v>0</v>
      </c>
      <c r="AS54" s="95">
        <f t="shared" si="64"/>
        <v>0</v>
      </c>
      <c r="AT54" s="95">
        <f t="shared" si="64"/>
        <v>0</v>
      </c>
      <c r="AU54" s="95">
        <f t="shared" si="64"/>
        <v>0</v>
      </c>
      <c r="AV54" s="95">
        <f t="shared" si="64"/>
        <v>0</v>
      </c>
      <c r="AW54" s="95">
        <f t="shared" si="64"/>
        <v>0</v>
      </c>
      <c r="AX54" s="95">
        <f t="shared" si="64"/>
        <v>0</v>
      </c>
      <c r="AY54" s="95">
        <f t="shared" si="64"/>
        <v>0</v>
      </c>
      <c r="AZ54" s="95">
        <f t="shared" si="64"/>
        <v>0</v>
      </c>
      <c r="BA54" s="95">
        <f t="shared" si="64"/>
        <v>0</v>
      </c>
      <c r="BB54" s="95">
        <f t="shared" si="64"/>
        <v>0</v>
      </c>
      <c r="BC54" s="95">
        <f t="shared" si="64"/>
        <v>0</v>
      </c>
      <c r="BD54" s="95">
        <f t="shared" si="64"/>
        <v>0</v>
      </c>
      <c r="BE54" s="95">
        <f t="shared" si="64"/>
        <v>0</v>
      </c>
      <c r="BF54" s="95">
        <f t="shared" si="64"/>
        <v>0</v>
      </c>
      <c r="BG54" s="95">
        <f t="shared" si="64"/>
        <v>0</v>
      </c>
      <c r="BH54" s="95">
        <f t="shared" si="64"/>
        <v>0</v>
      </c>
      <c r="BI54" s="95">
        <f t="shared" si="64"/>
        <v>0</v>
      </c>
      <c r="BJ54" s="95">
        <f t="shared" si="64"/>
        <v>0</v>
      </c>
      <c r="BK54" s="95">
        <f t="shared" si="64"/>
        <v>0</v>
      </c>
      <c r="BL54" s="95">
        <f t="shared" si="64"/>
        <v>0</v>
      </c>
      <c r="BM54" s="95">
        <f t="shared" si="64"/>
        <v>0</v>
      </c>
      <c r="BN54" s="95">
        <f t="shared" ref="BN54:CS54" si="65">IF(ISERROR(BN52),0,$F$49*BM58)</f>
        <v>0</v>
      </c>
      <c r="BO54" s="95">
        <f t="shared" si="65"/>
        <v>0</v>
      </c>
      <c r="BP54" s="95">
        <f t="shared" si="65"/>
        <v>0</v>
      </c>
      <c r="BQ54" s="95">
        <f t="shared" si="65"/>
        <v>0</v>
      </c>
      <c r="BR54" s="95">
        <f t="shared" si="65"/>
        <v>0</v>
      </c>
      <c r="BS54" s="95">
        <f t="shared" si="65"/>
        <v>0</v>
      </c>
      <c r="BT54" s="95">
        <f t="shared" si="65"/>
        <v>0</v>
      </c>
      <c r="BU54" s="95">
        <f t="shared" si="65"/>
        <v>0</v>
      </c>
      <c r="BV54" s="95">
        <f t="shared" si="65"/>
        <v>0</v>
      </c>
      <c r="BW54" s="95">
        <f t="shared" si="65"/>
        <v>0</v>
      </c>
      <c r="BX54" s="95">
        <f t="shared" si="65"/>
        <v>0</v>
      </c>
      <c r="BY54" s="95">
        <f t="shared" si="65"/>
        <v>0</v>
      </c>
      <c r="BZ54" s="95">
        <f t="shared" si="65"/>
        <v>0</v>
      </c>
      <c r="CA54" s="95">
        <f t="shared" si="65"/>
        <v>0</v>
      </c>
      <c r="CB54" s="95">
        <f t="shared" si="65"/>
        <v>0</v>
      </c>
      <c r="CC54" s="95">
        <f t="shared" si="65"/>
        <v>0</v>
      </c>
      <c r="CD54" s="95">
        <f t="shared" si="65"/>
        <v>0</v>
      </c>
      <c r="CE54" s="95">
        <f t="shared" si="65"/>
        <v>0</v>
      </c>
      <c r="CF54" s="95">
        <f t="shared" si="65"/>
        <v>0</v>
      </c>
      <c r="CG54" s="95">
        <f t="shared" si="65"/>
        <v>0</v>
      </c>
      <c r="CH54" s="95">
        <f t="shared" si="65"/>
        <v>0</v>
      </c>
      <c r="CI54" s="95">
        <f t="shared" si="65"/>
        <v>0</v>
      </c>
      <c r="CJ54" s="95">
        <f t="shared" si="65"/>
        <v>0</v>
      </c>
      <c r="CK54" s="95">
        <f t="shared" si="65"/>
        <v>0</v>
      </c>
      <c r="CL54" s="95">
        <f t="shared" si="65"/>
        <v>0</v>
      </c>
      <c r="CM54" s="95">
        <f t="shared" si="65"/>
        <v>0</v>
      </c>
      <c r="CN54" s="95">
        <f t="shared" si="65"/>
        <v>0</v>
      </c>
      <c r="CO54" s="95">
        <f t="shared" si="65"/>
        <v>0</v>
      </c>
      <c r="CP54" s="95">
        <f t="shared" si="65"/>
        <v>0</v>
      </c>
      <c r="CQ54" s="95">
        <f t="shared" si="65"/>
        <v>0</v>
      </c>
      <c r="CR54" s="95">
        <f t="shared" si="65"/>
        <v>0</v>
      </c>
      <c r="CS54" s="95">
        <f t="shared" si="65"/>
        <v>0</v>
      </c>
      <c r="CT54" s="95">
        <f t="shared" ref="CT54:DD54" si="66">IF(ISERROR(CT52),0,$F$49*CS58)</f>
        <v>0</v>
      </c>
      <c r="CU54" s="95">
        <f t="shared" si="66"/>
        <v>0</v>
      </c>
      <c r="CV54" s="95">
        <f t="shared" si="66"/>
        <v>0</v>
      </c>
      <c r="CW54" s="95">
        <f t="shared" si="66"/>
        <v>0</v>
      </c>
      <c r="CX54" s="95">
        <f t="shared" si="66"/>
        <v>0</v>
      </c>
      <c r="CY54" s="95">
        <f t="shared" si="66"/>
        <v>0</v>
      </c>
      <c r="CZ54" s="95">
        <f t="shared" si="66"/>
        <v>0</v>
      </c>
      <c r="DA54" s="95">
        <f t="shared" si="66"/>
        <v>0</v>
      </c>
      <c r="DB54" s="95">
        <f t="shared" si="66"/>
        <v>0</v>
      </c>
      <c r="DC54" s="95">
        <f t="shared" si="66"/>
        <v>0</v>
      </c>
      <c r="DD54" s="95">
        <f t="shared" si="66"/>
        <v>0</v>
      </c>
    </row>
    <row r="55" spans="1:112" ht="14.65" thickBot="1" x14ac:dyDescent="0.5">
      <c r="A55" s="97" t="s">
        <v>57</v>
      </c>
      <c r="B55" s="95">
        <f>IF(ISERROR(B52),0,SUM($B$54:B54))</f>
        <v>0</v>
      </c>
      <c r="C55" s="95">
        <f>IF(ISERROR(C52),0,SUM($B$54:C54))</f>
        <v>0</v>
      </c>
      <c r="D55" s="95">
        <f>IF(ISERROR(D52),0,SUM($B$54:D54))</f>
        <v>0</v>
      </c>
      <c r="E55" s="95">
        <f>IF(ISERROR(E52),0,SUM($B$54:E54))</f>
        <v>0</v>
      </c>
      <c r="F55" s="95">
        <f>IF(ISERROR(F52),0,SUM($B$54:F54))</f>
        <v>0</v>
      </c>
      <c r="G55" s="95">
        <f>IF(ISERROR(G52),0,SUM($B$54:G54))</f>
        <v>0</v>
      </c>
      <c r="H55" s="95">
        <f>IF(ISERROR(H52),0,SUM($B$54:H54))</f>
        <v>0</v>
      </c>
      <c r="I55" s="95">
        <f>IF(ISERROR(I52),0,SUM($B$54:I54))</f>
        <v>0</v>
      </c>
      <c r="J55" s="95">
        <f>IF(ISERROR(J52),0,SUM($B$54:J54))</f>
        <v>0</v>
      </c>
      <c r="K55" s="95">
        <f>IF(ISERROR(K52),0,SUM($B$54:K54))</f>
        <v>0</v>
      </c>
      <c r="L55" s="95">
        <f>IF(ISERROR(L52),0,SUM($B$54:L54))</f>
        <v>0</v>
      </c>
      <c r="M55" s="95">
        <f>IF(ISERROR(M52),0,SUM($B$54:M54))</f>
        <v>0</v>
      </c>
      <c r="N55" s="95">
        <f>IF(ISERROR(N52),0,SUM($B$54:N54))</f>
        <v>0</v>
      </c>
      <c r="O55" s="95">
        <f>IF(ISERROR(O52),0,SUM($B$54:O54))</f>
        <v>0</v>
      </c>
      <c r="P55" s="95">
        <f>IF(ISERROR(P52),0,SUM($B$54:P54))</f>
        <v>0</v>
      </c>
      <c r="Q55" s="95">
        <f>IF(ISERROR(Q52),0,SUM($B$54:Q54))</f>
        <v>0</v>
      </c>
      <c r="R55" s="95">
        <f>IF(ISERROR(R52),0,SUM($B$54:R54))</f>
        <v>0</v>
      </c>
      <c r="S55" s="95">
        <f>IF(ISERROR(S52),0,SUM($B$54:S54))</f>
        <v>0</v>
      </c>
      <c r="T55" s="95">
        <f>IF(ISERROR(T52),0,SUM($B$54:T54))</f>
        <v>0</v>
      </c>
      <c r="U55" s="95">
        <f>IF(ISERROR(U52),0,SUM($B$54:U54))</f>
        <v>0</v>
      </c>
      <c r="V55" s="95">
        <f>IF(ISERROR(V52),0,SUM($B$54:V54))</f>
        <v>0</v>
      </c>
      <c r="W55" s="95">
        <f>IF(ISERROR(W52),0,SUM($B$54:W54))</f>
        <v>0</v>
      </c>
      <c r="X55" s="95">
        <f>IF(ISERROR(X52),0,SUM($B$54:X54))</f>
        <v>0</v>
      </c>
      <c r="Y55" s="95">
        <f>IF(ISERROR(Y52),0,SUM($B$54:Y54))</f>
        <v>0</v>
      </c>
      <c r="Z55" s="95">
        <f>IF(ISERROR(Z52),0,SUM($B$54:Z54))</f>
        <v>0</v>
      </c>
      <c r="AA55" s="95">
        <f>IF(ISERROR(AA52),0,SUM($B$54:AA54))</f>
        <v>0</v>
      </c>
      <c r="AB55" s="95">
        <f>IF(ISERROR(AB52),0,SUM($B$54:AB54))</f>
        <v>0</v>
      </c>
      <c r="AC55" s="95">
        <f>IF(ISERROR(AC52),0,SUM($B$54:AC54))</f>
        <v>0</v>
      </c>
      <c r="AD55" s="95">
        <f>IF(ISERROR(AD52),0,SUM($B$54:AD54))</f>
        <v>0</v>
      </c>
      <c r="AE55" s="95">
        <f>IF(ISERROR(AE52),0,SUM($B$54:AE54))</f>
        <v>0</v>
      </c>
      <c r="AF55" s="95">
        <f>IF(ISERROR(AF52),0,SUM($B$54:AF54))</f>
        <v>0</v>
      </c>
      <c r="AG55" s="95">
        <f>IF(ISERROR(AG52),0,SUM($B$54:AG54))</f>
        <v>0</v>
      </c>
      <c r="AH55" s="95">
        <f>IF(ISERROR(AH52),0,SUM($B$54:AH54))</f>
        <v>0</v>
      </c>
      <c r="AI55" s="95">
        <f>IF(ISERROR(AI52),0,SUM($B$54:AI54))</f>
        <v>0</v>
      </c>
      <c r="AJ55" s="95">
        <f>IF(ISERROR(AJ52),0,SUM($B$54:AJ54))</f>
        <v>0</v>
      </c>
      <c r="AK55" s="95">
        <f>IF(ISERROR(AK52),0,SUM($B$54:AK54))</f>
        <v>0</v>
      </c>
      <c r="AL55" s="95">
        <f>IF(ISERROR(AL52),0,SUM($B$54:AL54))</f>
        <v>0</v>
      </c>
      <c r="AM55" s="95">
        <f>IF(ISERROR(AM52),0,SUM($B$54:AM54))</f>
        <v>0</v>
      </c>
      <c r="AN55" s="95">
        <f>IF(ISERROR(AN52),0,SUM($B$54:AN54))</f>
        <v>0</v>
      </c>
      <c r="AO55" s="95">
        <f>IF(ISERROR(AO52),0,SUM($B$54:AO54))</f>
        <v>0</v>
      </c>
      <c r="AP55" s="95">
        <f>IF(ISERROR(AP52),0,SUM($B$54:AP54))</f>
        <v>0</v>
      </c>
      <c r="AQ55" s="95">
        <f>IF(ISERROR(AQ52),0,SUM($B$54:AQ54))</f>
        <v>0</v>
      </c>
      <c r="AR55" s="95">
        <f>IF(ISERROR(AR52),0,SUM($B$54:AR54))</f>
        <v>0</v>
      </c>
      <c r="AS55" s="95">
        <f>IF(ISERROR(AS52),0,SUM($B$54:AS54))</f>
        <v>0</v>
      </c>
      <c r="AT55" s="95">
        <f>IF(ISERROR(AT52),0,SUM($B$54:AT54))</f>
        <v>0</v>
      </c>
      <c r="AU55" s="95">
        <f>IF(ISERROR(AU52),0,SUM($B$54:AU54))</f>
        <v>0</v>
      </c>
      <c r="AV55" s="95">
        <f>IF(ISERROR(AV52),0,SUM($B$54:AV54))</f>
        <v>0</v>
      </c>
      <c r="AW55" s="95">
        <f>IF(ISERROR(AW52),0,SUM($B$54:AW54))</f>
        <v>0</v>
      </c>
      <c r="AX55" s="95">
        <f>IF(ISERROR(AX52),0,SUM($B$54:AX54))</f>
        <v>0</v>
      </c>
      <c r="AY55" s="95">
        <f>IF(ISERROR(AY52),0,SUM($B$54:AY54))</f>
        <v>0</v>
      </c>
      <c r="AZ55" s="95">
        <f>IF(ISERROR(AZ52),0,SUM($B$54:AZ54))</f>
        <v>0</v>
      </c>
      <c r="BA55" s="95">
        <f>IF(ISERROR(BA52),0,SUM($B$54:BA54))</f>
        <v>0</v>
      </c>
      <c r="BB55" s="95">
        <f>IF(ISERROR(BB52),0,SUM($B$54:BB54))</f>
        <v>0</v>
      </c>
      <c r="BC55" s="95">
        <f>IF(ISERROR(BC52),0,SUM($B$54:BC54))</f>
        <v>0</v>
      </c>
      <c r="BD55" s="95">
        <f>IF(ISERROR(BD52),0,SUM($B$54:BD54))</f>
        <v>0</v>
      </c>
      <c r="BE55" s="95">
        <f>IF(ISERROR(BE52),0,SUM($B$54:BE54))</f>
        <v>0</v>
      </c>
      <c r="BF55" s="95">
        <f>IF(ISERROR(BF52),0,SUM($B$54:BF54))</f>
        <v>0</v>
      </c>
      <c r="BG55" s="95">
        <f>IF(ISERROR(BG52),0,SUM($B$54:BG54))</f>
        <v>0</v>
      </c>
      <c r="BH55" s="95">
        <f>IF(ISERROR(BH52),0,SUM($B$54:BH54))</f>
        <v>0</v>
      </c>
      <c r="BI55" s="95">
        <f>IF(ISERROR(BI52),0,SUM($B$54:BI54))</f>
        <v>0</v>
      </c>
      <c r="BJ55" s="95">
        <f>IF(ISERROR(BJ52),0,SUM($B$54:BJ54))</f>
        <v>0</v>
      </c>
      <c r="BK55" s="95">
        <f>IF(ISERROR(BK52),0,SUM($B$54:BK54))</f>
        <v>0</v>
      </c>
      <c r="BL55" s="95">
        <f>IF(ISERROR(BL52),0,SUM($B$54:BL54))</f>
        <v>0</v>
      </c>
      <c r="BM55" s="95">
        <f>IF(ISERROR(BM52),0,SUM($B$54:BM54))</f>
        <v>0</v>
      </c>
      <c r="BN55" s="95">
        <f>IF(ISERROR(BN52),0,SUM($B$54:BN54))</f>
        <v>0</v>
      </c>
      <c r="BO55" s="95">
        <f>IF(ISERROR(BO52),0,SUM($B$54:BO54))</f>
        <v>0</v>
      </c>
      <c r="BP55" s="95">
        <f>IF(ISERROR(BP52),0,SUM($B$54:BP54))</f>
        <v>0</v>
      </c>
      <c r="BQ55" s="95">
        <f>IF(ISERROR(BQ52),0,SUM($B$54:BQ54))</f>
        <v>0</v>
      </c>
      <c r="BR55" s="95">
        <f>IF(ISERROR(BR52),0,SUM($B$54:BR54))</f>
        <v>0</v>
      </c>
      <c r="BS55" s="95">
        <f>IF(ISERROR(BS52),0,SUM($B$54:BS54))</f>
        <v>0</v>
      </c>
      <c r="BT55" s="95">
        <f>IF(ISERROR(BT52),0,SUM($B$54:BT54))</f>
        <v>0</v>
      </c>
      <c r="BU55" s="95">
        <f>IF(ISERROR(BU52),0,SUM($B$54:BU54))</f>
        <v>0</v>
      </c>
      <c r="BV55" s="95">
        <f>IF(ISERROR(BV52),0,SUM($B$54:BV54))</f>
        <v>0</v>
      </c>
      <c r="BW55" s="95">
        <f>IF(ISERROR(BW52),0,SUM($B$54:BW54))</f>
        <v>0</v>
      </c>
      <c r="BX55" s="95">
        <f>IF(ISERROR(BX52),0,SUM($B$54:BX54))</f>
        <v>0</v>
      </c>
      <c r="BY55" s="95">
        <f>IF(ISERROR(BY52),0,SUM($B$54:BY54))</f>
        <v>0</v>
      </c>
      <c r="BZ55" s="95">
        <f>IF(ISERROR(BZ52),0,SUM($B$54:BZ54))</f>
        <v>0</v>
      </c>
      <c r="CA55" s="95">
        <f>IF(ISERROR(CA52),0,SUM($B$54:CA54))</f>
        <v>0</v>
      </c>
      <c r="CB55" s="95">
        <f>IF(ISERROR(CB52),0,SUM($B$54:CB54))</f>
        <v>0</v>
      </c>
      <c r="CC55" s="95">
        <f>IF(ISERROR(CC52),0,SUM($B$54:CC54))</f>
        <v>0</v>
      </c>
      <c r="CD55" s="95">
        <f>IF(ISERROR(CD52),0,SUM($B$54:CD54))</f>
        <v>0</v>
      </c>
      <c r="CE55" s="95">
        <f>IF(ISERROR(CE52),0,SUM($B$54:CE54))</f>
        <v>0</v>
      </c>
      <c r="CF55" s="95">
        <f>IF(ISERROR(CF52),0,SUM($B$54:CF54))</f>
        <v>0</v>
      </c>
      <c r="CG55" s="95">
        <f>IF(ISERROR(CG52),0,SUM($B$54:CG54))</f>
        <v>0</v>
      </c>
      <c r="CH55" s="95">
        <f>IF(ISERROR(CH52),0,SUM($B$54:CH54))</f>
        <v>0</v>
      </c>
      <c r="CI55" s="95">
        <f>IF(ISERROR(CI52),0,SUM($B$54:CI54))</f>
        <v>0</v>
      </c>
      <c r="CJ55" s="95">
        <f>IF(ISERROR(CJ52),0,SUM($B$54:CJ54))</f>
        <v>0</v>
      </c>
      <c r="CK55" s="95">
        <f>IF(ISERROR(CK52),0,SUM($B$54:CK54))</f>
        <v>0</v>
      </c>
      <c r="CL55" s="95">
        <f>IF(ISERROR(CL52),0,SUM($B$54:CL54))</f>
        <v>0</v>
      </c>
      <c r="CM55" s="95">
        <f>IF(ISERROR(CM52),0,SUM($B$54:CM54))</f>
        <v>0</v>
      </c>
      <c r="CN55" s="95">
        <f>IF(ISERROR(CN52),0,SUM($B$54:CN54))</f>
        <v>0</v>
      </c>
      <c r="CO55" s="95">
        <f>IF(ISERROR(CO52),0,SUM($B$54:CO54))</f>
        <v>0</v>
      </c>
      <c r="CP55" s="95">
        <f>IF(ISERROR(CP52),0,SUM($B$54:CP54))</f>
        <v>0</v>
      </c>
      <c r="CQ55" s="95">
        <f>IF(ISERROR(CQ52),0,SUM($B$54:CQ54))</f>
        <v>0</v>
      </c>
      <c r="CR55" s="95">
        <f>IF(ISERROR(CR52),0,SUM($B$54:CR54))</f>
        <v>0</v>
      </c>
      <c r="CS55" s="95">
        <f>IF(ISERROR(CS52),0,SUM($B$54:CS54))</f>
        <v>0</v>
      </c>
      <c r="CT55" s="95">
        <f>IF(ISERROR(CT52),0,SUM($B$54:CT54))</f>
        <v>0</v>
      </c>
      <c r="CU55" s="95">
        <f>IF(ISERROR(CU52),0,SUM($B$54:CU54))</f>
        <v>0</v>
      </c>
      <c r="CV55" s="95">
        <f>IF(ISERROR(CV52),0,SUM($B$54:CV54))</f>
        <v>0</v>
      </c>
      <c r="CW55" s="95">
        <f>IF(ISERROR(CW52),0,SUM($B$54:CW54))</f>
        <v>0</v>
      </c>
      <c r="CX55" s="95">
        <f>IF(ISERROR(CX52),0,SUM($B$54:CX54))</f>
        <v>0</v>
      </c>
      <c r="CY55" s="95">
        <f>IF(ISERROR(CY52),0,SUM($B$54:CY54))</f>
        <v>0</v>
      </c>
      <c r="CZ55" s="95">
        <f>IF(ISERROR(CZ52),0,SUM($B$54:CZ54))</f>
        <v>0</v>
      </c>
      <c r="DA55" s="95">
        <f>IF(ISERROR(DA52),0,SUM($B$54:DA54))</f>
        <v>0</v>
      </c>
      <c r="DB55" s="95">
        <f>IF(ISERROR(DB52),0,SUM($B$54:DB54))</f>
        <v>0</v>
      </c>
      <c r="DC55" s="95">
        <f>IF(ISERROR(DC52),0,SUM($B$54:DC54))</f>
        <v>0</v>
      </c>
      <c r="DD55" s="95">
        <f>IF(ISERROR(DD52),0,SUM($B$54:DD54))</f>
        <v>0</v>
      </c>
      <c r="DE55" s="95">
        <f>IF(ISERROR(DE52),0,SUM($B$54:DE54))</f>
        <v>0</v>
      </c>
      <c r="DF55" s="95">
        <f>IF(ISERROR(DF52),0,SUM($B$54:DF54))</f>
        <v>0</v>
      </c>
      <c r="DG55" s="95">
        <f>IF(ISERROR(DG52),0,SUM($B$54:DG54))</f>
        <v>0</v>
      </c>
    </row>
    <row r="56" spans="1:112" ht="14.65" thickBot="1" x14ac:dyDescent="0.5">
      <c r="A56" s="97" t="s">
        <v>56</v>
      </c>
      <c r="B56" s="95">
        <f t="shared" ref="B56:AG56" si="67">IF(ISERROR(B52),0,B53-B54)</f>
        <v>0</v>
      </c>
      <c r="C56" s="95">
        <f t="shared" si="67"/>
        <v>0</v>
      </c>
      <c r="D56" s="95">
        <f t="shared" si="67"/>
        <v>0</v>
      </c>
      <c r="E56" s="95">
        <f t="shared" si="67"/>
        <v>0</v>
      </c>
      <c r="F56" s="95">
        <f t="shared" si="67"/>
        <v>0</v>
      </c>
      <c r="G56" s="95">
        <f t="shared" si="67"/>
        <v>0</v>
      </c>
      <c r="H56" s="95">
        <f t="shared" si="67"/>
        <v>0</v>
      </c>
      <c r="I56" s="95">
        <f t="shared" si="67"/>
        <v>0</v>
      </c>
      <c r="J56" s="95">
        <f t="shared" si="67"/>
        <v>0</v>
      </c>
      <c r="K56" s="95">
        <f t="shared" si="67"/>
        <v>0</v>
      </c>
      <c r="L56" s="95">
        <f t="shared" si="67"/>
        <v>0</v>
      </c>
      <c r="M56" s="95">
        <f t="shared" si="67"/>
        <v>0</v>
      </c>
      <c r="N56" s="95">
        <f t="shared" si="67"/>
        <v>0</v>
      </c>
      <c r="O56" s="95">
        <f t="shared" si="67"/>
        <v>0</v>
      </c>
      <c r="P56" s="95">
        <f t="shared" si="67"/>
        <v>0</v>
      </c>
      <c r="Q56" s="95">
        <f t="shared" si="67"/>
        <v>0</v>
      </c>
      <c r="R56" s="95">
        <f t="shared" si="67"/>
        <v>0</v>
      </c>
      <c r="S56" s="95">
        <f t="shared" si="67"/>
        <v>0</v>
      </c>
      <c r="T56" s="95">
        <f t="shared" si="67"/>
        <v>0</v>
      </c>
      <c r="U56" s="95">
        <f t="shared" si="67"/>
        <v>0</v>
      </c>
      <c r="V56" s="95">
        <f t="shared" si="67"/>
        <v>0</v>
      </c>
      <c r="W56" s="95">
        <f t="shared" si="67"/>
        <v>0</v>
      </c>
      <c r="X56" s="95">
        <f t="shared" si="67"/>
        <v>0</v>
      </c>
      <c r="Y56" s="95">
        <f t="shared" si="67"/>
        <v>0</v>
      </c>
      <c r="Z56" s="95">
        <f t="shared" si="67"/>
        <v>0</v>
      </c>
      <c r="AA56" s="95">
        <f t="shared" si="67"/>
        <v>0</v>
      </c>
      <c r="AB56" s="95">
        <f t="shared" si="67"/>
        <v>0</v>
      </c>
      <c r="AC56" s="95">
        <f t="shared" si="67"/>
        <v>0</v>
      </c>
      <c r="AD56" s="95">
        <f t="shared" si="67"/>
        <v>0</v>
      </c>
      <c r="AE56" s="95">
        <f t="shared" si="67"/>
        <v>0</v>
      </c>
      <c r="AF56" s="95">
        <f t="shared" si="67"/>
        <v>0</v>
      </c>
      <c r="AG56" s="95">
        <f t="shared" si="67"/>
        <v>0</v>
      </c>
      <c r="AH56" s="95">
        <f t="shared" ref="AH56:BI56" si="68">IF(ISERROR(AH52),0,AH53-AH54)</f>
        <v>0</v>
      </c>
      <c r="AI56" s="95">
        <f t="shared" si="68"/>
        <v>0</v>
      </c>
      <c r="AJ56" s="95">
        <f t="shared" si="68"/>
        <v>0</v>
      </c>
      <c r="AK56" s="95">
        <f t="shared" si="68"/>
        <v>0</v>
      </c>
      <c r="AL56" s="95">
        <f t="shared" si="68"/>
        <v>0</v>
      </c>
      <c r="AM56" s="95">
        <f t="shared" si="68"/>
        <v>0</v>
      </c>
      <c r="AN56" s="95">
        <f t="shared" si="68"/>
        <v>0</v>
      </c>
      <c r="AO56" s="95">
        <f t="shared" si="68"/>
        <v>0</v>
      </c>
      <c r="AP56" s="95">
        <f t="shared" si="68"/>
        <v>0</v>
      </c>
      <c r="AQ56" s="95">
        <f t="shared" si="68"/>
        <v>0</v>
      </c>
      <c r="AR56" s="95">
        <f t="shared" si="68"/>
        <v>0</v>
      </c>
      <c r="AS56" s="95">
        <f t="shared" si="68"/>
        <v>0</v>
      </c>
      <c r="AT56" s="95">
        <f t="shared" si="68"/>
        <v>0</v>
      </c>
      <c r="AU56" s="95">
        <f t="shared" si="68"/>
        <v>0</v>
      </c>
      <c r="AV56" s="95">
        <f t="shared" si="68"/>
        <v>0</v>
      </c>
      <c r="AW56" s="95">
        <f t="shared" si="68"/>
        <v>0</v>
      </c>
      <c r="AX56" s="95">
        <f t="shared" si="68"/>
        <v>0</v>
      </c>
      <c r="AY56" s="95">
        <f t="shared" si="68"/>
        <v>0</v>
      </c>
      <c r="AZ56" s="95">
        <f t="shared" si="68"/>
        <v>0</v>
      </c>
      <c r="BA56" s="95">
        <f t="shared" si="68"/>
        <v>0</v>
      </c>
      <c r="BB56" s="95">
        <f t="shared" si="68"/>
        <v>0</v>
      </c>
      <c r="BC56" s="95">
        <f t="shared" si="68"/>
        <v>0</v>
      </c>
      <c r="BD56" s="95">
        <f t="shared" si="68"/>
        <v>0</v>
      </c>
      <c r="BE56" s="95">
        <f t="shared" si="68"/>
        <v>0</v>
      </c>
      <c r="BF56" s="95">
        <f t="shared" si="68"/>
        <v>0</v>
      </c>
      <c r="BG56" s="95">
        <f t="shared" si="68"/>
        <v>0</v>
      </c>
      <c r="BH56" s="95">
        <f t="shared" si="68"/>
        <v>0</v>
      </c>
      <c r="BI56" s="95">
        <f t="shared" si="68"/>
        <v>0</v>
      </c>
    </row>
    <row r="57" spans="1:112" ht="14.65" thickBot="1" x14ac:dyDescent="0.5">
      <c r="A57" s="97" t="s">
        <v>55</v>
      </c>
      <c r="B57" s="95">
        <f>IF(ISERROR(B52),0,SUM($B$56:B56))</f>
        <v>0</v>
      </c>
      <c r="C57" s="95">
        <f>IF(ISERROR(C52),0,SUM($B$56:C56))</f>
        <v>0</v>
      </c>
      <c r="D57" s="95">
        <f>IF(ISERROR(D52),0,SUM($B$56:D56))</f>
        <v>0</v>
      </c>
      <c r="E57" s="95">
        <f>IF(ISERROR(E52),0,SUM($B$56:E56))</f>
        <v>0</v>
      </c>
      <c r="F57" s="95">
        <f>IF(ISERROR(F52),0,SUM($B$56:F56))</f>
        <v>0</v>
      </c>
      <c r="G57" s="95">
        <f>IF(ISERROR(G52),0,SUM($B$56:G56))</f>
        <v>0</v>
      </c>
      <c r="H57" s="95">
        <f>IF(ISERROR(H52),0,SUM($B$56:H56))</f>
        <v>0</v>
      </c>
      <c r="I57" s="95">
        <f>IF(ISERROR(I52),0,SUM($B$56:I56))</f>
        <v>0</v>
      </c>
      <c r="J57" s="95">
        <f>IF(ISERROR(J52),0,SUM($B$56:J56))</f>
        <v>0</v>
      </c>
      <c r="K57" s="95">
        <f>IF(ISERROR(K52),0,SUM($B$56:K56))</f>
        <v>0</v>
      </c>
      <c r="L57" s="95">
        <f>IF(ISERROR(L52),0,SUM($B$56:L56))</f>
        <v>0</v>
      </c>
      <c r="M57" s="95">
        <f>IF(ISERROR(M52),0,SUM($B$56:M56))</f>
        <v>0</v>
      </c>
      <c r="N57" s="95">
        <f>IF(ISERROR(N52),0,SUM($B$56:N56))</f>
        <v>0</v>
      </c>
      <c r="O57" s="95">
        <f>IF(ISERROR(O52),0,SUM($B$56:O56))</f>
        <v>0</v>
      </c>
      <c r="P57" s="95">
        <f>IF(ISERROR(P52),0,SUM($B$56:P56))</f>
        <v>0</v>
      </c>
      <c r="Q57" s="95">
        <f>IF(ISERROR(Q52),0,SUM($B$56:Q56))</f>
        <v>0</v>
      </c>
      <c r="R57" s="95">
        <f>IF(ISERROR(R52),0,SUM($B$56:R56))</f>
        <v>0</v>
      </c>
      <c r="S57" s="95">
        <f>IF(ISERROR(S52),0,SUM($B$56:S56))</f>
        <v>0</v>
      </c>
      <c r="T57" s="95">
        <f>IF(ISERROR(T52),0,SUM($B$56:T56))</f>
        <v>0</v>
      </c>
      <c r="U57" s="95">
        <f>IF(ISERROR(U52),0,SUM($B$56:U56))</f>
        <v>0</v>
      </c>
      <c r="V57" s="95">
        <f>IF(ISERROR(V52),0,SUM($B$56:V56))</f>
        <v>0</v>
      </c>
      <c r="W57" s="95">
        <f>IF(ISERROR(W52),0,SUM($B$56:W56))</f>
        <v>0</v>
      </c>
      <c r="X57" s="95">
        <f>IF(ISERROR(X52),0,SUM($B$56:X56))</f>
        <v>0</v>
      </c>
      <c r="Y57" s="95">
        <f>IF(ISERROR(Y52),0,SUM($B$56:Y56))</f>
        <v>0</v>
      </c>
      <c r="Z57" s="95">
        <f>IF(ISERROR(Z52),0,SUM($B$56:Z56))</f>
        <v>0</v>
      </c>
      <c r="AA57" s="95">
        <f>IF(ISERROR(AA52),0,SUM($B$56:AA56))</f>
        <v>0</v>
      </c>
      <c r="AB57" s="95">
        <f>IF(ISERROR(AB52),0,SUM($B$56:AB56))</f>
        <v>0</v>
      </c>
      <c r="AC57" s="95">
        <f>IF(ISERROR(AC52),0,SUM($B$56:AC56))</f>
        <v>0</v>
      </c>
      <c r="AD57" s="95">
        <f>IF(ISERROR(AD52),0,SUM($B$56:AD56))</f>
        <v>0</v>
      </c>
      <c r="AE57" s="95">
        <f>IF(ISERROR(AE52),0,SUM($B$56:AE56))</f>
        <v>0</v>
      </c>
      <c r="AF57" s="95">
        <f>IF(ISERROR(AF52),0,SUM($B$56:AF56))</f>
        <v>0</v>
      </c>
      <c r="AG57" s="95">
        <f>IF(ISERROR(AG52),0,SUM($B$56:AG56))</f>
        <v>0</v>
      </c>
      <c r="AH57" s="95">
        <f>IF(ISERROR(AH52),0,SUM($B$56:AH56))</f>
        <v>0</v>
      </c>
      <c r="AI57" s="95">
        <f>IF(ISERROR(AI52),0,SUM($B$56:AI56))</f>
        <v>0</v>
      </c>
      <c r="AJ57" s="95">
        <f>IF(ISERROR(AJ52),0,SUM($B$56:AJ56))</f>
        <v>0</v>
      </c>
      <c r="AK57" s="95">
        <f>IF(ISERROR(AK52),0,SUM($B$56:AK56))</f>
        <v>0</v>
      </c>
      <c r="AL57" s="95">
        <f>IF(ISERROR(AL52),0,SUM($B$56:AL56))</f>
        <v>0</v>
      </c>
      <c r="AM57" s="95">
        <f>IF(ISERROR(AM52),0,SUM($B$56:AM56))</f>
        <v>0</v>
      </c>
      <c r="AN57" s="95">
        <f>IF(ISERROR(AN52),0,SUM($B$56:AN56))</f>
        <v>0</v>
      </c>
      <c r="AO57" s="95">
        <f>IF(ISERROR(AO52),0,SUM($B$56:AO56))</f>
        <v>0</v>
      </c>
      <c r="AP57" s="95">
        <f>IF(ISERROR(AP52),0,SUM($B$56:AP56))</f>
        <v>0</v>
      </c>
      <c r="AQ57" s="95">
        <f>IF(ISERROR(AQ52),0,SUM($B$56:AQ56))</f>
        <v>0</v>
      </c>
      <c r="AR57" s="95">
        <f>IF(ISERROR(AR52),0,SUM($B$56:AR56))</f>
        <v>0</v>
      </c>
      <c r="AS57" s="95">
        <f>IF(ISERROR(AS52),0,SUM($B$56:AS56))</f>
        <v>0</v>
      </c>
      <c r="AT57" s="95">
        <f>IF(ISERROR(AT52),0,SUM($B$56:AT56))</f>
        <v>0</v>
      </c>
      <c r="AU57" s="95">
        <f>IF(ISERROR(AU52),0,SUM($B$56:AU56))</f>
        <v>0</v>
      </c>
      <c r="AV57" s="95">
        <f>IF(ISERROR(AV52),0,SUM($B$56:AV56))</f>
        <v>0</v>
      </c>
      <c r="AW57" s="95">
        <f>IF(ISERROR(AW52),0,SUM($B$56:AW56))</f>
        <v>0</v>
      </c>
      <c r="AX57" s="95">
        <f>IF(ISERROR(AX52),0,SUM($B$56:AX56))</f>
        <v>0</v>
      </c>
      <c r="AY57" s="95">
        <f>IF(ISERROR(AY52),0,SUM($B$56:AY56))</f>
        <v>0</v>
      </c>
      <c r="AZ57" s="95">
        <f>IF(ISERROR(AZ52),0,SUM($B$56:AZ56))</f>
        <v>0</v>
      </c>
      <c r="BA57" s="95">
        <f>IF(ISERROR(BA52),0,SUM($B$56:BA56))</f>
        <v>0</v>
      </c>
      <c r="BB57" s="95">
        <f>IF(ISERROR(BB52),0,SUM($B$56:BB56))</f>
        <v>0</v>
      </c>
      <c r="BC57" s="95">
        <f>IF(ISERROR(BC52),0,SUM($B$56:BC56))</f>
        <v>0</v>
      </c>
      <c r="BD57" s="95">
        <f>IF(ISERROR(BD52),0,SUM($B$56:BD56))</f>
        <v>0</v>
      </c>
      <c r="BE57" s="95">
        <f>IF(ISERROR(BE52),0,SUM($B$56:BE56))</f>
        <v>0</v>
      </c>
      <c r="BF57" s="95">
        <f>IF(ISERROR(BF52),0,SUM($B$56:BF56))</f>
        <v>0</v>
      </c>
      <c r="BG57" s="95">
        <f>IF(ISERROR(BG52),0,SUM($B$56:BG56))</f>
        <v>0</v>
      </c>
      <c r="BH57" s="95">
        <f>IF(ISERROR(BH52),0,SUM($B$56:BH56))</f>
        <v>0</v>
      </c>
      <c r="BI57" s="95">
        <f>IF(ISERROR(BI52),0,SUM($B$56:BI56))</f>
        <v>0</v>
      </c>
      <c r="BJ57" s="95">
        <f>IF(ISERROR(BJ52),0,SUM($B$56:BJ56))</f>
        <v>0</v>
      </c>
      <c r="BK57" s="95">
        <f>IF(ISERROR(BK52),0,SUM($B$56:BK56))</f>
        <v>0</v>
      </c>
      <c r="BL57" s="95">
        <f>IF(ISERROR(BL52),0,SUM($B$56:BL56))</f>
        <v>0</v>
      </c>
      <c r="BM57" s="95">
        <f>IF(ISERROR(BM52),0,SUM($B$56:BM56))</f>
        <v>0</v>
      </c>
      <c r="BN57" s="95">
        <f>IF(ISERROR(BN52),0,SUM($B$56:BN56))</f>
        <v>0</v>
      </c>
      <c r="BO57" s="95">
        <f>IF(ISERROR(BO52),0,SUM($B$56:BO56))</f>
        <v>0</v>
      </c>
      <c r="BP57" s="95">
        <f>IF(ISERROR(BP52),0,SUM($B$56:BP56))</f>
        <v>0</v>
      </c>
      <c r="BQ57" s="95">
        <f>IF(ISERROR(BQ52),0,SUM($B$56:BQ56))</f>
        <v>0</v>
      </c>
      <c r="BR57" s="95">
        <f>IF(ISERROR(BR52),0,SUM($B$56:BR56))</f>
        <v>0</v>
      </c>
      <c r="BS57" s="95">
        <f>IF(ISERROR(BS52),0,SUM($B$56:BS56))</f>
        <v>0</v>
      </c>
      <c r="BT57" s="95">
        <f>IF(ISERROR(BT52),0,SUM($B$56:BT56))</f>
        <v>0</v>
      </c>
      <c r="BU57" s="95">
        <f>IF(ISERROR(BU52),0,SUM($B$56:BU56))</f>
        <v>0</v>
      </c>
      <c r="BV57" s="95">
        <f>IF(ISERROR(BV52),0,SUM($B$56:BV56))</f>
        <v>0</v>
      </c>
      <c r="BW57" s="95">
        <f>IF(ISERROR(BW52),0,SUM($B$56:BW56))</f>
        <v>0</v>
      </c>
      <c r="BX57" s="95">
        <f>IF(ISERROR(BX52),0,SUM($B$56:BX56))</f>
        <v>0</v>
      </c>
      <c r="BY57" s="95">
        <f>IF(ISERROR(BY52),0,SUM($B$56:BY56))</f>
        <v>0</v>
      </c>
      <c r="BZ57" s="95">
        <f>IF(ISERROR(BZ52),0,SUM($B$56:BZ56))</f>
        <v>0</v>
      </c>
      <c r="CA57" s="95">
        <f>IF(ISERROR(CA52),0,SUM($B$56:CA56))</f>
        <v>0</v>
      </c>
      <c r="CB57" s="95">
        <f>IF(ISERROR(CB52),0,SUM($B$56:CB56))</f>
        <v>0</v>
      </c>
      <c r="CC57" s="95">
        <f>IF(ISERROR(CC52),0,SUM($B$56:CC56))</f>
        <v>0</v>
      </c>
      <c r="CD57" s="95">
        <f>IF(ISERROR(CD52),0,SUM($B$56:CD56))</f>
        <v>0</v>
      </c>
      <c r="CE57" s="95">
        <f>IF(ISERROR(CE52),0,SUM($B$56:CE56))</f>
        <v>0</v>
      </c>
      <c r="CF57" s="95">
        <f>IF(ISERROR(CF52),0,SUM($B$56:CF56))</f>
        <v>0</v>
      </c>
      <c r="CG57" s="95">
        <f>IF(ISERROR(CG52),0,SUM($B$56:CG56))</f>
        <v>0</v>
      </c>
      <c r="CH57" s="95">
        <f>IF(ISERROR(CH52),0,SUM($B$56:CH56))</f>
        <v>0</v>
      </c>
      <c r="CI57" s="95">
        <f>IF(ISERROR(CI52),0,SUM($B$56:CI56))</f>
        <v>0</v>
      </c>
      <c r="CJ57" s="95">
        <f>IF(ISERROR(CJ52),0,SUM($B$56:CJ56))</f>
        <v>0</v>
      </c>
      <c r="CK57" s="95">
        <f>IF(ISERROR(CK52),0,SUM($B$56:CK56))</f>
        <v>0</v>
      </c>
      <c r="CL57" s="95">
        <f>IF(ISERROR(CL52),0,SUM($B$56:CL56))</f>
        <v>0</v>
      </c>
      <c r="CM57" s="95">
        <f>IF(ISERROR(CM52),0,SUM($B$56:CM56))</f>
        <v>0</v>
      </c>
      <c r="CN57" s="95">
        <f>IF(ISERROR(CN52),0,SUM($B$56:CN56))</f>
        <v>0</v>
      </c>
      <c r="CO57" s="95">
        <f>IF(ISERROR(CO52),0,SUM($B$56:CO56))</f>
        <v>0</v>
      </c>
      <c r="CP57" s="95">
        <f>IF(ISERROR(CP52),0,SUM($B$56:CP56))</f>
        <v>0</v>
      </c>
      <c r="CQ57" s="95">
        <f>IF(ISERROR(CQ52),0,SUM($B$56:CQ56))</f>
        <v>0</v>
      </c>
      <c r="CR57" s="95">
        <f>IF(ISERROR(CR52),0,SUM($B$56:CR56))</f>
        <v>0</v>
      </c>
      <c r="CS57" s="95">
        <f>IF(ISERROR(CS52),0,SUM($B$56:CS56))</f>
        <v>0</v>
      </c>
      <c r="CT57" s="95">
        <f>IF(ISERROR(CT52),0,SUM($B$56:CT56))</f>
        <v>0</v>
      </c>
      <c r="CU57" s="95">
        <f>IF(ISERROR(CU52),0,SUM($B$56:CU56))</f>
        <v>0</v>
      </c>
      <c r="CV57" s="95">
        <f>IF(ISERROR(CV52),0,SUM($B$56:CV56))</f>
        <v>0</v>
      </c>
      <c r="CW57" s="95">
        <f>IF(ISERROR(CW52),0,SUM($B$56:CW56))</f>
        <v>0</v>
      </c>
      <c r="CX57" s="95">
        <f>IF(ISERROR(CX52),0,SUM($B$56:CX56))</f>
        <v>0</v>
      </c>
      <c r="CY57" s="95">
        <f>IF(ISERROR(CY52),0,SUM($B$56:CY56))</f>
        <v>0</v>
      </c>
      <c r="CZ57" s="95">
        <f>IF(ISERROR(CZ52),0,SUM($B$56:CZ56))</f>
        <v>0</v>
      </c>
    </row>
    <row r="58" spans="1:112" ht="14.25" x14ac:dyDescent="0.45">
      <c r="A58" s="96">
        <f>B49</f>
        <v>0</v>
      </c>
      <c r="B58" s="95">
        <f t="shared" ref="B58:AG58" si="69">IF(ISERROR(B52),0,A58-B56)</f>
        <v>0</v>
      </c>
      <c r="C58" s="95">
        <f t="shared" si="69"/>
        <v>0</v>
      </c>
      <c r="D58" s="95">
        <f t="shared" si="69"/>
        <v>0</v>
      </c>
      <c r="E58" s="95">
        <f t="shared" si="69"/>
        <v>0</v>
      </c>
      <c r="F58" s="95">
        <f t="shared" si="69"/>
        <v>0</v>
      </c>
      <c r="G58" s="95">
        <f t="shared" si="69"/>
        <v>0</v>
      </c>
      <c r="H58" s="95">
        <f t="shared" si="69"/>
        <v>0</v>
      </c>
      <c r="I58" s="95">
        <f t="shared" si="69"/>
        <v>0</v>
      </c>
      <c r="J58" s="95">
        <f t="shared" si="69"/>
        <v>0</v>
      </c>
      <c r="K58" s="95">
        <f t="shared" si="69"/>
        <v>0</v>
      </c>
      <c r="L58" s="95">
        <f t="shared" si="69"/>
        <v>0</v>
      </c>
      <c r="M58" s="95">
        <f t="shared" si="69"/>
        <v>0</v>
      </c>
      <c r="N58" s="95">
        <f t="shared" si="69"/>
        <v>0</v>
      </c>
      <c r="O58" s="95">
        <f t="shared" si="69"/>
        <v>0</v>
      </c>
      <c r="P58" s="95">
        <f t="shared" si="69"/>
        <v>0</v>
      </c>
      <c r="Q58" s="95">
        <f t="shared" si="69"/>
        <v>0</v>
      </c>
      <c r="R58" s="95">
        <f t="shared" si="69"/>
        <v>0</v>
      </c>
      <c r="S58" s="95">
        <f t="shared" si="69"/>
        <v>0</v>
      </c>
      <c r="T58" s="95">
        <f t="shared" si="69"/>
        <v>0</v>
      </c>
      <c r="U58" s="95">
        <f t="shared" si="69"/>
        <v>0</v>
      </c>
      <c r="V58" s="95">
        <f t="shared" si="69"/>
        <v>0</v>
      </c>
      <c r="W58" s="95">
        <f t="shared" si="69"/>
        <v>0</v>
      </c>
      <c r="X58" s="95">
        <f t="shared" si="69"/>
        <v>0</v>
      </c>
      <c r="Y58" s="95">
        <f t="shared" si="69"/>
        <v>0</v>
      </c>
      <c r="Z58" s="95">
        <f t="shared" si="69"/>
        <v>0</v>
      </c>
      <c r="AA58" s="95">
        <f t="shared" si="69"/>
        <v>0</v>
      </c>
      <c r="AB58" s="95">
        <f t="shared" si="69"/>
        <v>0</v>
      </c>
      <c r="AC58" s="95">
        <f t="shared" si="69"/>
        <v>0</v>
      </c>
      <c r="AD58" s="95">
        <f t="shared" si="69"/>
        <v>0</v>
      </c>
      <c r="AE58" s="95">
        <f t="shared" si="69"/>
        <v>0</v>
      </c>
      <c r="AF58" s="95">
        <f t="shared" si="69"/>
        <v>0</v>
      </c>
      <c r="AG58" s="95">
        <f t="shared" si="69"/>
        <v>0</v>
      </c>
      <c r="AH58" s="95">
        <f t="shared" ref="AH58:BI58" si="70">IF(ISERROR(AH52),0,AG58-AH56)</f>
        <v>0</v>
      </c>
      <c r="AI58" s="95">
        <f t="shared" si="70"/>
        <v>0</v>
      </c>
      <c r="AJ58" s="95">
        <f t="shared" si="70"/>
        <v>0</v>
      </c>
      <c r="AK58" s="95">
        <f t="shared" si="70"/>
        <v>0</v>
      </c>
      <c r="AL58" s="95">
        <f t="shared" si="70"/>
        <v>0</v>
      </c>
      <c r="AM58" s="95">
        <f t="shared" si="70"/>
        <v>0</v>
      </c>
      <c r="AN58" s="95">
        <f t="shared" si="70"/>
        <v>0</v>
      </c>
      <c r="AO58" s="95">
        <f t="shared" si="70"/>
        <v>0</v>
      </c>
      <c r="AP58" s="95">
        <f t="shared" si="70"/>
        <v>0</v>
      </c>
      <c r="AQ58" s="95">
        <f t="shared" si="70"/>
        <v>0</v>
      </c>
      <c r="AR58" s="95">
        <f t="shared" si="70"/>
        <v>0</v>
      </c>
      <c r="AS58" s="95">
        <f t="shared" si="70"/>
        <v>0</v>
      </c>
      <c r="AT58" s="95">
        <f t="shared" si="70"/>
        <v>0</v>
      </c>
      <c r="AU58" s="95">
        <f t="shared" si="70"/>
        <v>0</v>
      </c>
      <c r="AV58" s="95">
        <f t="shared" si="70"/>
        <v>0</v>
      </c>
      <c r="AW58" s="95">
        <f t="shared" si="70"/>
        <v>0</v>
      </c>
      <c r="AX58" s="95">
        <f t="shared" si="70"/>
        <v>0</v>
      </c>
      <c r="AY58" s="95">
        <f t="shared" si="70"/>
        <v>0</v>
      </c>
      <c r="AZ58" s="95">
        <f t="shared" si="70"/>
        <v>0</v>
      </c>
      <c r="BA58" s="95">
        <f t="shared" si="70"/>
        <v>0</v>
      </c>
      <c r="BB58" s="95">
        <f t="shared" si="70"/>
        <v>0</v>
      </c>
      <c r="BC58" s="95">
        <f t="shared" si="70"/>
        <v>0</v>
      </c>
      <c r="BD58" s="95">
        <f t="shared" si="70"/>
        <v>0</v>
      </c>
      <c r="BE58" s="95">
        <f t="shared" si="70"/>
        <v>0</v>
      </c>
      <c r="BF58" s="95">
        <f t="shared" si="70"/>
        <v>0</v>
      </c>
      <c r="BG58" s="95">
        <f t="shared" si="70"/>
        <v>0</v>
      </c>
      <c r="BH58" s="95">
        <f t="shared" si="70"/>
        <v>0</v>
      </c>
      <c r="BI58" s="95">
        <f t="shared" si="70"/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184BC-D76E-4756-903C-1A273804FC8C}">
  <sheetPr>
    <tabColor rgb="FFFFFF00"/>
  </sheetPr>
  <dimension ref="A1:O39"/>
  <sheetViews>
    <sheetView workbookViewId="0">
      <selection activeCell="E9" sqref="E9"/>
    </sheetView>
  </sheetViews>
  <sheetFormatPr defaultRowHeight="14.25" x14ac:dyDescent="0.45"/>
  <cols>
    <col min="1" max="1" width="28.86328125" bestFit="1" customWidth="1"/>
    <col min="2" max="2" width="16.6640625" customWidth="1"/>
    <col min="3" max="3" width="3.46484375" customWidth="1"/>
    <col min="4" max="4" width="13.73046875" style="211" customWidth="1"/>
    <col min="5" max="15" width="11.33203125" style="211" customWidth="1"/>
  </cols>
  <sheetData>
    <row r="1" spans="1:15" ht="18.75" thickTop="1" thickBot="1" x14ac:dyDescent="0.6">
      <c r="A1" s="241" t="s">
        <v>242</v>
      </c>
      <c r="B1" s="242"/>
      <c r="C1" s="242"/>
      <c r="D1" s="243" t="s">
        <v>168</v>
      </c>
      <c r="E1" s="243" t="s">
        <v>169</v>
      </c>
      <c r="F1" s="243" t="s">
        <v>170</v>
      </c>
      <c r="G1" s="243" t="s">
        <v>171</v>
      </c>
      <c r="H1" s="243" t="s">
        <v>172</v>
      </c>
      <c r="I1" s="243" t="s">
        <v>173</v>
      </c>
      <c r="J1" s="243" t="s">
        <v>174</v>
      </c>
      <c r="K1" s="243" t="s">
        <v>175</v>
      </c>
      <c r="L1" s="243" t="s">
        <v>176</v>
      </c>
      <c r="M1" s="243" t="s">
        <v>177</v>
      </c>
      <c r="N1" s="243" t="s">
        <v>178</v>
      </c>
      <c r="O1" s="243" t="s">
        <v>179</v>
      </c>
    </row>
    <row r="2" spans="1:15" ht="15" thickTop="1" thickBot="1" x14ac:dyDescent="0.5">
      <c r="B2" s="192"/>
    </row>
    <row r="3" spans="1:15" ht="36.4" thickBot="1" x14ac:dyDescent="0.6">
      <c r="A3" s="205" t="s">
        <v>239</v>
      </c>
      <c r="B3" s="206" t="s">
        <v>198</v>
      </c>
      <c r="D3" s="213" t="s">
        <v>233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</row>
    <row r="4" spans="1:15" ht="18.399999999999999" thickBot="1" x14ac:dyDescent="0.6">
      <c r="A4" s="172" t="s">
        <v>231</v>
      </c>
      <c r="B4" s="204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1:15" ht="18.399999999999999" thickBot="1" x14ac:dyDescent="0.6">
      <c r="A5" s="173" t="s">
        <v>232</v>
      </c>
      <c r="B5" s="145"/>
    </row>
    <row r="6" spans="1:15" ht="36.4" thickBot="1" x14ac:dyDescent="0.6">
      <c r="A6" s="207" t="s">
        <v>240</v>
      </c>
      <c r="B6" s="208" t="s">
        <v>198</v>
      </c>
      <c r="D6" s="215" t="s">
        <v>233</v>
      </c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1:15" ht="18.399999999999999" thickBot="1" x14ac:dyDescent="0.6">
      <c r="A7" s="172" t="s">
        <v>231</v>
      </c>
      <c r="B7" s="204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</row>
    <row r="8" spans="1:15" ht="18.399999999999999" thickBot="1" x14ac:dyDescent="0.6">
      <c r="A8" s="173" t="s">
        <v>232</v>
      </c>
      <c r="B8" s="145"/>
    </row>
    <row r="9" spans="1:15" ht="36.4" thickBot="1" x14ac:dyDescent="0.6">
      <c r="A9" s="209" t="s">
        <v>241</v>
      </c>
      <c r="B9" s="210" t="s">
        <v>198</v>
      </c>
      <c r="D9" s="217" t="s">
        <v>233</v>
      </c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</row>
    <row r="10" spans="1:15" ht="18.399999999999999" thickBot="1" x14ac:dyDescent="0.6">
      <c r="A10" s="172" t="s">
        <v>231</v>
      </c>
      <c r="B10" s="204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</row>
    <row r="11" spans="1:15" ht="18" x14ac:dyDescent="0.55000000000000004">
      <c r="A11" s="173" t="s">
        <v>232</v>
      </c>
      <c r="B11" s="145"/>
    </row>
    <row r="12" spans="1:15" s="240" customFormat="1" ht="18.399999999999999" thickBot="1" x14ac:dyDescent="0.6">
      <c r="A12" s="247"/>
      <c r="B12" s="248"/>
      <c r="C12" s="249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</row>
    <row r="13" spans="1:15" ht="18.75" thickTop="1" thickBot="1" x14ac:dyDescent="0.6">
      <c r="A13" s="241" t="s">
        <v>242</v>
      </c>
      <c r="B13" s="242"/>
      <c r="C13" s="242"/>
      <c r="D13" s="243" t="s">
        <v>168</v>
      </c>
      <c r="E13" s="243" t="s">
        <v>169</v>
      </c>
      <c r="F13" s="243" t="s">
        <v>170</v>
      </c>
      <c r="G13" s="243" t="s">
        <v>171</v>
      </c>
      <c r="H13" s="243" t="s">
        <v>172</v>
      </c>
      <c r="I13" s="243" t="s">
        <v>173</v>
      </c>
      <c r="J13" s="243" t="s">
        <v>174</v>
      </c>
      <c r="K13" s="243" t="s">
        <v>175</v>
      </c>
      <c r="L13" s="243" t="s">
        <v>176</v>
      </c>
      <c r="M13" s="243" t="s">
        <v>177</v>
      </c>
      <c r="N13" s="243" t="s">
        <v>178</v>
      </c>
      <c r="O13" s="243" t="s">
        <v>179</v>
      </c>
    </row>
    <row r="14" spans="1:15" ht="29.25" thickTop="1" thickBot="1" x14ac:dyDescent="0.5">
      <c r="B14" s="192"/>
      <c r="D14" s="232"/>
      <c r="E14" s="239" t="s">
        <v>236</v>
      </c>
      <c r="F14" s="239" t="s">
        <v>238</v>
      </c>
      <c r="G14" s="239" t="s">
        <v>237</v>
      </c>
    </row>
    <row r="15" spans="1:15" ht="36.4" thickBot="1" x14ac:dyDescent="0.6">
      <c r="A15" s="205" t="str">
        <f>A3</f>
        <v>Sales Item1</v>
      </c>
      <c r="B15" s="206" t="s">
        <v>198</v>
      </c>
      <c r="D15" s="214"/>
      <c r="E15" s="238"/>
      <c r="F15" s="238"/>
      <c r="G15" s="238"/>
    </row>
    <row r="16" spans="1:15" ht="18.399999999999999" thickBot="1" x14ac:dyDescent="0.6">
      <c r="A16" s="172" t="s">
        <v>231</v>
      </c>
      <c r="B16" s="230">
        <f>B4*(1+E15)</f>
        <v>0</v>
      </c>
      <c r="D16" s="229">
        <f>ROUNDUP(D4*(1+$G$15),0)</f>
        <v>0</v>
      </c>
      <c r="E16" s="229">
        <f t="shared" ref="E16:O16" si="0">ROUNDUP(E4*(1+$G$15),0)</f>
        <v>0</v>
      </c>
      <c r="F16" s="229">
        <f t="shared" si="0"/>
        <v>0</v>
      </c>
      <c r="G16" s="229">
        <f t="shared" si="0"/>
        <v>0</v>
      </c>
      <c r="H16" s="229">
        <f t="shared" si="0"/>
        <v>0</v>
      </c>
      <c r="I16" s="229">
        <f t="shared" si="0"/>
        <v>0</v>
      </c>
      <c r="J16" s="229">
        <f t="shared" si="0"/>
        <v>0</v>
      </c>
      <c r="K16" s="229">
        <f t="shared" si="0"/>
        <v>0</v>
      </c>
      <c r="L16" s="229">
        <f t="shared" si="0"/>
        <v>0</v>
      </c>
      <c r="M16" s="229">
        <f t="shared" si="0"/>
        <v>0</v>
      </c>
      <c r="N16" s="229">
        <f t="shared" si="0"/>
        <v>0</v>
      </c>
      <c r="O16" s="244">
        <f t="shared" si="0"/>
        <v>0</v>
      </c>
    </row>
    <row r="17" spans="1:15" ht="18" x14ac:dyDescent="0.55000000000000004">
      <c r="A17" s="173" t="s">
        <v>232</v>
      </c>
      <c r="B17" s="231">
        <f>B5*(1+F15)</f>
        <v>0</v>
      </c>
    </row>
    <row r="18" spans="1:15" ht="35.65" customHeight="1" thickBot="1" x14ac:dyDescent="0.6">
      <c r="A18" s="233"/>
      <c r="B18" s="234"/>
      <c r="D18" s="235"/>
      <c r="E18" s="237" t="s">
        <v>236</v>
      </c>
      <c r="F18" s="237" t="s">
        <v>238</v>
      </c>
      <c r="G18" s="237" t="s">
        <v>237</v>
      </c>
      <c r="H18" s="235"/>
      <c r="I18" s="235"/>
      <c r="J18" s="235"/>
      <c r="K18" s="235"/>
      <c r="L18" s="235"/>
      <c r="M18" s="235"/>
      <c r="N18" s="235"/>
      <c r="O18" s="235"/>
    </row>
    <row r="19" spans="1:15" ht="36.4" thickBot="1" x14ac:dyDescent="0.6">
      <c r="A19" s="207" t="str">
        <f>A6</f>
        <v>Sales Item2</v>
      </c>
      <c r="B19" s="208" t="s">
        <v>198</v>
      </c>
      <c r="D19" s="216"/>
      <c r="E19" s="238"/>
      <c r="F19" s="238"/>
      <c r="G19" s="238"/>
    </row>
    <row r="20" spans="1:15" ht="18.399999999999999" thickBot="1" x14ac:dyDescent="0.6">
      <c r="A20" s="172" t="s">
        <v>231</v>
      </c>
      <c r="B20" s="230">
        <f>B7*(1+$E$19)</f>
        <v>0</v>
      </c>
      <c r="D20" s="229">
        <f>ROUNDUP(D7*(1+$G$19),0)</f>
        <v>0</v>
      </c>
      <c r="E20" s="229">
        <f t="shared" ref="E20:O20" si="1">ROUNDUP(E7*(1+$G$19),0)</f>
        <v>0</v>
      </c>
      <c r="F20" s="229">
        <f t="shared" si="1"/>
        <v>0</v>
      </c>
      <c r="G20" s="229">
        <f t="shared" si="1"/>
        <v>0</v>
      </c>
      <c r="H20" s="229">
        <f t="shared" si="1"/>
        <v>0</v>
      </c>
      <c r="I20" s="229">
        <f t="shared" si="1"/>
        <v>0</v>
      </c>
      <c r="J20" s="229">
        <f t="shared" si="1"/>
        <v>0</v>
      </c>
      <c r="K20" s="229">
        <f t="shared" si="1"/>
        <v>0</v>
      </c>
      <c r="L20" s="229">
        <f t="shared" si="1"/>
        <v>0</v>
      </c>
      <c r="M20" s="229">
        <f t="shared" si="1"/>
        <v>0</v>
      </c>
      <c r="N20" s="229">
        <f t="shared" si="1"/>
        <v>0</v>
      </c>
      <c r="O20" s="244">
        <f t="shared" si="1"/>
        <v>0</v>
      </c>
    </row>
    <row r="21" spans="1:15" ht="18" x14ac:dyDescent="0.55000000000000004">
      <c r="A21" s="173" t="s">
        <v>232</v>
      </c>
      <c r="B21" s="231">
        <f>B8*(1+F19)</f>
        <v>0</v>
      </c>
    </row>
    <row r="22" spans="1:15" ht="38.65" customHeight="1" thickBot="1" x14ac:dyDescent="0.6">
      <c r="A22" s="233"/>
      <c r="B22" s="234"/>
      <c r="E22" s="239" t="s">
        <v>236</v>
      </c>
      <c r="F22" s="239" t="s">
        <v>238</v>
      </c>
      <c r="G22" s="239" t="s">
        <v>237</v>
      </c>
    </row>
    <row r="23" spans="1:15" ht="36.4" thickBot="1" x14ac:dyDescent="0.6">
      <c r="A23" s="209" t="str">
        <f>A9</f>
        <v>Sales Item3</v>
      </c>
      <c r="B23" s="210" t="s">
        <v>198</v>
      </c>
      <c r="D23" s="218"/>
      <c r="E23" s="236"/>
      <c r="F23" s="236"/>
      <c r="G23" s="236"/>
    </row>
    <row r="24" spans="1:15" ht="18.399999999999999" thickBot="1" x14ac:dyDescent="0.6">
      <c r="A24" s="172" t="s">
        <v>231</v>
      </c>
      <c r="B24" s="230">
        <f>B10*(1+$E$23)</f>
        <v>0</v>
      </c>
      <c r="D24" s="229">
        <f>ROUNDUP(D10*(1+$G$23),0)</f>
        <v>0</v>
      </c>
      <c r="E24" s="229">
        <f t="shared" ref="E24:O24" si="2">ROUNDUP(E10*(1+$G$23),0)</f>
        <v>0</v>
      </c>
      <c r="F24" s="229">
        <f t="shared" si="2"/>
        <v>0</v>
      </c>
      <c r="G24" s="229">
        <f t="shared" si="2"/>
        <v>0</v>
      </c>
      <c r="H24" s="229">
        <f t="shared" si="2"/>
        <v>0</v>
      </c>
      <c r="I24" s="229">
        <f t="shared" si="2"/>
        <v>0</v>
      </c>
      <c r="J24" s="229">
        <f t="shared" si="2"/>
        <v>0</v>
      </c>
      <c r="K24" s="229">
        <f t="shared" si="2"/>
        <v>0</v>
      </c>
      <c r="L24" s="229">
        <f t="shared" si="2"/>
        <v>0</v>
      </c>
      <c r="M24" s="229">
        <f t="shared" si="2"/>
        <v>0</v>
      </c>
      <c r="N24" s="229">
        <f t="shared" si="2"/>
        <v>0</v>
      </c>
      <c r="O24" s="229">
        <f t="shared" si="2"/>
        <v>0</v>
      </c>
    </row>
    <row r="25" spans="1:15" ht="18" x14ac:dyDescent="0.55000000000000004">
      <c r="A25" s="173" t="s">
        <v>232</v>
      </c>
      <c r="B25" s="231">
        <f>B11*(1+$F$23)</f>
        <v>0</v>
      </c>
    </row>
    <row r="26" spans="1:15" ht="14.65" thickBot="1" x14ac:dyDescent="0.5">
      <c r="A26" s="245"/>
      <c r="B26" s="245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</row>
    <row r="27" spans="1:15" ht="18.75" thickTop="1" thickBot="1" x14ac:dyDescent="0.6">
      <c r="A27" s="241" t="s">
        <v>243</v>
      </c>
      <c r="B27" s="242"/>
      <c r="C27" s="242"/>
      <c r="D27" s="243" t="s">
        <v>168</v>
      </c>
      <c r="E27" s="243" t="s">
        <v>169</v>
      </c>
      <c r="F27" s="243" t="s">
        <v>170</v>
      </c>
      <c r="G27" s="243" t="s">
        <v>171</v>
      </c>
      <c r="H27" s="243" t="s">
        <v>172</v>
      </c>
      <c r="I27" s="243" t="s">
        <v>173</v>
      </c>
      <c r="J27" s="243" t="s">
        <v>174</v>
      </c>
      <c r="K27" s="243" t="s">
        <v>175</v>
      </c>
      <c r="L27" s="243" t="s">
        <v>176</v>
      </c>
      <c r="M27" s="243" t="s">
        <v>177</v>
      </c>
      <c r="N27" s="243" t="s">
        <v>178</v>
      </c>
      <c r="O27" s="243" t="s">
        <v>179</v>
      </c>
    </row>
    <row r="28" spans="1:15" ht="29.25" thickTop="1" thickBot="1" x14ac:dyDescent="0.5">
      <c r="B28" s="192"/>
      <c r="D28" s="232"/>
      <c r="E28" s="239" t="s">
        <v>236</v>
      </c>
      <c r="F28" s="239" t="s">
        <v>238</v>
      </c>
      <c r="G28" s="239" t="s">
        <v>237</v>
      </c>
    </row>
    <row r="29" spans="1:15" ht="36.4" thickBot="1" x14ac:dyDescent="0.6">
      <c r="A29" s="205" t="str">
        <f>A15</f>
        <v>Sales Item1</v>
      </c>
      <c r="B29" s="206" t="s">
        <v>198</v>
      </c>
      <c r="D29" s="214"/>
      <c r="E29" s="238"/>
      <c r="F29" s="238"/>
      <c r="G29" s="238"/>
    </row>
    <row r="30" spans="1:15" ht="18.399999999999999" thickBot="1" x14ac:dyDescent="0.6">
      <c r="A30" s="172" t="s">
        <v>231</v>
      </c>
      <c r="B30" s="230">
        <f>B16*(1+$E$29)</f>
        <v>0</v>
      </c>
      <c r="D30" s="229">
        <f>ROUNDUP(D16*(1+$G$29),0)</f>
        <v>0</v>
      </c>
      <c r="E30" s="229">
        <f t="shared" ref="E30:O30" si="3">ROUNDUP(E16*(1+$G$29),0)</f>
        <v>0</v>
      </c>
      <c r="F30" s="229">
        <f t="shared" si="3"/>
        <v>0</v>
      </c>
      <c r="G30" s="229">
        <f t="shared" si="3"/>
        <v>0</v>
      </c>
      <c r="H30" s="229">
        <f t="shared" si="3"/>
        <v>0</v>
      </c>
      <c r="I30" s="229">
        <f t="shared" si="3"/>
        <v>0</v>
      </c>
      <c r="J30" s="229">
        <f t="shared" si="3"/>
        <v>0</v>
      </c>
      <c r="K30" s="229">
        <f t="shared" si="3"/>
        <v>0</v>
      </c>
      <c r="L30" s="229">
        <f t="shared" si="3"/>
        <v>0</v>
      </c>
      <c r="M30" s="229">
        <f t="shared" si="3"/>
        <v>0</v>
      </c>
      <c r="N30" s="229">
        <f t="shared" si="3"/>
        <v>0</v>
      </c>
      <c r="O30" s="244">
        <f t="shared" si="3"/>
        <v>0</v>
      </c>
    </row>
    <row r="31" spans="1:15" ht="18" x14ac:dyDescent="0.55000000000000004">
      <c r="A31" s="173" t="s">
        <v>232</v>
      </c>
      <c r="B31" s="231">
        <f>B17*(1+$F$29)</f>
        <v>0</v>
      </c>
    </row>
    <row r="32" spans="1:15" ht="35.65" customHeight="1" thickBot="1" x14ac:dyDescent="0.6">
      <c r="A32" s="233"/>
      <c r="B32" s="234"/>
      <c r="D32" s="235"/>
      <c r="E32" s="237" t="s">
        <v>236</v>
      </c>
      <c r="F32" s="237" t="s">
        <v>238</v>
      </c>
      <c r="G32" s="237" t="s">
        <v>237</v>
      </c>
      <c r="H32" s="235"/>
      <c r="I32" s="235"/>
      <c r="J32" s="235"/>
      <c r="K32" s="235"/>
      <c r="L32" s="235"/>
      <c r="M32" s="235"/>
      <c r="N32" s="235"/>
      <c r="O32" s="235"/>
    </row>
    <row r="33" spans="1:15" ht="36.4" thickBot="1" x14ac:dyDescent="0.6">
      <c r="A33" s="207" t="str">
        <f>A19</f>
        <v>Sales Item2</v>
      </c>
      <c r="B33" s="208" t="s">
        <v>198</v>
      </c>
      <c r="D33" s="216"/>
      <c r="E33" s="238"/>
      <c r="F33" s="238"/>
      <c r="G33" s="238"/>
    </row>
    <row r="34" spans="1:15" ht="18.399999999999999" thickBot="1" x14ac:dyDescent="0.6">
      <c r="A34" s="172" t="s">
        <v>231</v>
      </c>
      <c r="B34" s="230">
        <f>B20*(1+$E$33)</f>
        <v>0</v>
      </c>
      <c r="D34" s="229">
        <f>ROUNDUP(D20*(1+$G$33),0)</f>
        <v>0</v>
      </c>
      <c r="E34" s="229">
        <f t="shared" ref="E34:O34" si="4">ROUNDUP(E20*(1+$G$33),0)</f>
        <v>0</v>
      </c>
      <c r="F34" s="229">
        <f t="shared" si="4"/>
        <v>0</v>
      </c>
      <c r="G34" s="229">
        <f t="shared" si="4"/>
        <v>0</v>
      </c>
      <c r="H34" s="229">
        <f t="shared" si="4"/>
        <v>0</v>
      </c>
      <c r="I34" s="229">
        <f t="shared" si="4"/>
        <v>0</v>
      </c>
      <c r="J34" s="229">
        <f t="shared" si="4"/>
        <v>0</v>
      </c>
      <c r="K34" s="229">
        <f t="shared" si="4"/>
        <v>0</v>
      </c>
      <c r="L34" s="229">
        <f t="shared" si="4"/>
        <v>0</v>
      </c>
      <c r="M34" s="229">
        <f t="shared" si="4"/>
        <v>0</v>
      </c>
      <c r="N34" s="229">
        <f t="shared" si="4"/>
        <v>0</v>
      </c>
      <c r="O34" s="244">
        <f t="shared" si="4"/>
        <v>0</v>
      </c>
    </row>
    <row r="35" spans="1:15" ht="18" x14ac:dyDescent="0.55000000000000004">
      <c r="A35" s="173" t="s">
        <v>232</v>
      </c>
      <c r="B35" s="231">
        <f>B21*(1+$F$33)</f>
        <v>0</v>
      </c>
    </row>
    <row r="36" spans="1:15" ht="38.65" customHeight="1" thickBot="1" x14ac:dyDescent="0.6">
      <c r="A36" s="233"/>
      <c r="B36" s="234"/>
      <c r="E36" s="239" t="s">
        <v>236</v>
      </c>
      <c r="F36" s="239" t="s">
        <v>238</v>
      </c>
      <c r="G36" s="239" t="s">
        <v>237</v>
      </c>
    </row>
    <row r="37" spans="1:15" ht="36.4" thickBot="1" x14ac:dyDescent="0.6">
      <c r="A37" s="209" t="str">
        <f>A23</f>
        <v>Sales Item3</v>
      </c>
      <c r="B37" s="210" t="s">
        <v>198</v>
      </c>
      <c r="D37" s="218"/>
      <c r="E37" s="236"/>
      <c r="F37" s="236"/>
      <c r="G37" s="236"/>
    </row>
    <row r="38" spans="1:15" ht="18.399999999999999" thickBot="1" x14ac:dyDescent="0.6">
      <c r="A38" s="172" t="s">
        <v>231</v>
      </c>
      <c r="B38" s="230">
        <f>B24*(1+$E$37)</f>
        <v>0</v>
      </c>
      <c r="D38" s="229">
        <f>ROUNDUP(D24*(1+$G$37),0)</f>
        <v>0</v>
      </c>
      <c r="E38" s="229">
        <f t="shared" ref="E38:O38" si="5">ROUNDUP(E24*(1+$G$37),0)</f>
        <v>0</v>
      </c>
      <c r="F38" s="229">
        <f t="shared" si="5"/>
        <v>0</v>
      </c>
      <c r="G38" s="229">
        <f t="shared" si="5"/>
        <v>0</v>
      </c>
      <c r="H38" s="229">
        <f t="shared" si="5"/>
        <v>0</v>
      </c>
      <c r="I38" s="229">
        <f t="shared" si="5"/>
        <v>0</v>
      </c>
      <c r="J38" s="229">
        <f t="shared" si="5"/>
        <v>0</v>
      </c>
      <c r="K38" s="229">
        <f t="shared" si="5"/>
        <v>0</v>
      </c>
      <c r="L38" s="229">
        <f t="shared" si="5"/>
        <v>0</v>
      </c>
      <c r="M38" s="229">
        <f t="shared" si="5"/>
        <v>0</v>
      </c>
      <c r="N38" s="229">
        <f t="shared" si="5"/>
        <v>0</v>
      </c>
      <c r="O38" s="244">
        <f t="shared" si="5"/>
        <v>0</v>
      </c>
    </row>
    <row r="39" spans="1:15" ht="18" x14ac:dyDescent="0.55000000000000004">
      <c r="A39" s="173" t="s">
        <v>232</v>
      </c>
      <c r="B39" s="231">
        <f>B25*(1+$F$37)</f>
        <v>0</v>
      </c>
    </row>
  </sheetData>
  <phoneticPr fontId="2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B2E0F-942E-48DD-A909-20BD6BB7EE52}">
  <sheetPr>
    <tabColor rgb="FFFFFF00"/>
  </sheetPr>
  <dimension ref="A2:F29"/>
  <sheetViews>
    <sheetView workbookViewId="0">
      <selection activeCell="B4" sqref="B4"/>
    </sheetView>
  </sheetViews>
  <sheetFormatPr defaultRowHeight="14.25" outlineLevelRow="1" x14ac:dyDescent="0.45"/>
  <cols>
    <col min="1" max="1" width="31.1328125" bestFit="1" customWidth="1"/>
    <col min="2" max="2" width="16.6640625" style="140" customWidth="1"/>
    <col min="5" max="5" width="12" customWidth="1"/>
    <col min="6" max="6" width="13.1328125" customWidth="1"/>
  </cols>
  <sheetData>
    <row r="2" spans="1:6" ht="36" x14ac:dyDescent="0.55000000000000004">
      <c r="A2" s="137"/>
      <c r="B2" s="162" t="s">
        <v>205</v>
      </c>
      <c r="E2" s="174" t="s">
        <v>223</v>
      </c>
      <c r="F2" s="174" t="s">
        <v>224</v>
      </c>
    </row>
    <row r="3" spans="1:6" ht="18" x14ac:dyDescent="0.55000000000000004">
      <c r="A3" s="176" t="s">
        <v>150</v>
      </c>
      <c r="B3" s="177">
        <f>SUM(B4:B7)</f>
        <v>0</v>
      </c>
      <c r="E3" s="189"/>
      <c r="F3" s="189"/>
    </row>
    <row r="4" spans="1:6" ht="18" outlineLevel="1" x14ac:dyDescent="0.55000000000000004">
      <c r="A4" s="178" t="s">
        <v>199</v>
      </c>
      <c r="B4" s="179"/>
      <c r="C4" t="s">
        <v>200</v>
      </c>
    </row>
    <row r="5" spans="1:6" ht="18" outlineLevel="1" x14ac:dyDescent="0.55000000000000004">
      <c r="A5" s="178" t="s">
        <v>202</v>
      </c>
      <c r="B5" s="179"/>
      <c r="C5" t="s">
        <v>201</v>
      </c>
    </row>
    <row r="6" spans="1:6" ht="18" outlineLevel="1" x14ac:dyDescent="0.55000000000000004">
      <c r="A6" s="178" t="s">
        <v>203</v>
      </c>
      <c r="B6" s="179"/>
    </row>
    <row r="7" spans="1:6" ht="18" outlineLevel="1" x14ac:dyDescent="0.55000000000000004">
      <c r="A7" s="178" t="s">
        <v>204</v>
      </c>
      <c r="B7" s="179"/>
    </row>
    <row r="8" spans="1:6" ht="18" x14ac:dyDescent="0.55000000000000004">
      <c r="A8" s="180" t="s">
        <v>161</v>
      </c>
      <c r="B8" s="181">
        <f>SUM(B9:B12)</f>
        <v>0</v>
      </c>
      <c r="E8" s="189"/>
      <c r="F8" s="189"/>
    </row>
    <row r="9" spans="1:6" ht="18" outlineLevel="1" x14ac:dyDescent="0.55000000000000004">
      <c r="A9" s="178" t="s">
        <v>206</v>
      </c>
      <c r="B9" s="179"/>
    </row>
    <row r="10" spans="1:6" ht="18" outlineLevel="1" x14ac:dyDescent="0.55000000000000004">
      <c r="A10" s="178" t="s">
        <v>207</v>
      </c>
      <c r="B10" s="179"/>
    </row>
    <row r="11" spans="1:6" ht="18" outlineLevel="1" x14ac:dyDescent="0.55000000000000004">
      <c r="A11" s="178" t="s">
        <v>208</v>
      </c>
      <c r="B11" s="179"/>
    </row>
    <row r="12" spans="1:6" ht="18" outlineLevel="1" x14ac:dyDescent="0.55000000000000004">
      <c r="A12" s="178" t="s">
        <v>209</v>
      </c>
      <c r="B12" s="179"/>
    </row>
    <row r="13" spans="1:6" ht="18" x14ac:dyDescent="0.55000000000000004">
      <c r="A13" s="182" t="s">
        <v>146</v>
      </c>
      <c r="B13" s="183">
        <f>SUM(B14:B17)</f>
        <v>0</v>
      </c>
      <c r="E13" s="189"/>
      <c r="F13" s="189"/>
    </row>
    <row r="14" spans="1:6" ht="18" outlineLevel="1" x14ac:dyDescent="0.55000000000000004">
      <c r="A14" s="178" t="s">
        <v>218</v>
      </c>
      <c r="B14" s="179"/>
    </row>
    <row r="15" spans="1:6" ht="18" outlineLevel="1" x14ac:dyDescent="0.55000000000000004">
      <c r="A15" s="178" t="s">
        <v>219</v>
      </c>
      <c r="B15" s="179"/>
    </row>
    <row r="16" spans="1:6" ht="18" outlineLevel="1" x14ac:dyDescent="0.55000000000000004">
      <c r="A16" s="178" t="s">
        <v>221</v>
      </c>
      <c r="B16" s="179"/>
    </row>
    <row r="17" spans="1:6" ht="18" outlineLevel="1" x14ac:dyDescent="0.55000000000000004">
      <c r="A17" s="178" t="s">
        <v>220</v>
      </c>
      <c r="B17" s="179"/>
      <c r="C17" t="s">
        <v>222</v>
      </c>
    </row>
    <row r="18" spans="1:6" ht="18" x14ac:dyDescent="0.55000000000000004">
      <c r="A18" s="184" t="s">
        <v>9</v>
      </c>
      <c r="B18" s="185">
        <f>SUM(B19:B22)</f>
        <v>0</v>
      </c>
      <c r="E18" s="189"/>
      <c r="F18" s="189"/>
    </row>
    <row r="19" spans="1:6" ht="18" outlineLevel="1" x14ac:dyDescent="0.55000000000000004">
      <c r="A19" s="178" t="s">
        <v>210</v>
      </c>
      <c r="B19" s="179"/>
    </row>
    <row r="20" spans="1:6" ht="18" outlineLevel="1" x14ac:dyDescent="0.55000000000000004">
      <c r="A20" s="178" t="s">
        <v>217</v>
      </c>
      <c r="B20" s="179"/>
    </row>
    <row r="21" spans="1:6" ht="18" outlineLevel="1" x14ac:dyDescent="0.55000000000000004">
      <c r="A21" s="178" t="s">
        <v>211</v>
      </c>
      <c r="B21" s="179"/>
    </row>
    <row r="22" spans="1:6" ht="18" outlineLevel="1" x14ac:dyDescent="0.55000000000000004">
      <c r="A22" s="178" t="s">
        <v>212</v>
      </c>
      <c r="B22" s="179"/>
    </row>
    <row r="23" spans="1:6" ht="18" x14ac:dyDescent="0.55000000000000004">
      <c r="A23" s="186" t="s">
        <v>8</v>
      </c>
      <c r="B23" s="187">
        <f>SUM(B24:B27)</f>
        <v>0</v>
      </c>
      <c r="E23" s="189"/>
      <c r="F23" s="189"/>
    </row>
    <row r="24" spans="1:6" ht="18" outlineLevel="1" x14ac:dyDescent="0.55000000000000004">
      <c r="A24" s="175" t="s">
        <v>213</v>
      </c>
      <c r="B24" s="188"/>
    </row>
    <row r="25" spans="1:6" ht="18" outlineLevel="1" x14ac:dyDescent="0.55000000000000004">
      <c r="A25" s="175" t="s">
        <v>214</v>
      </c>
      <c r="B25" s="188"/>
    </row>
    <row r="26" spans="1:6" ht="18" outlineLevel="1" x14ac:dyDescent="0.55000000000000004">
      <c r="A26" s="175" t="s">
        <v>215</v>
      </c>
      <c r="B26" s="188"/>
    </row>
    <row r="27" spans="1:6" ht="18" outlineLevel="1" x14ac:dyDescent="0.55000000000000004">
      <c r="A27" s="175" t="s">
        <v>216</v>
      </c>
      <c r="B27" s="188"/>
    </row>
    <row r="29" spans="1:6" ht="18" x14ac:dyDescent="0.55000000000000004">
      <c r="A29" s="1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FFBB4-7936-439A-8E2C-2D44CC94C856}">
  <sheetPr>
    <tabColor rgb="FF00B0F0"/>
    <pageSetUpPr fitToPage="1"/>
  </sheetPr>
  <dimension ref="A1:S69"/>
  <sheetViews>
    <sheetView zoomScaleNormal="100"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E38" sqref="E38"/>
    </sheetView>
  </sheetViews>
  <sheetFormatPr defaultColWidth="8.86328125" defaultRowHeight="14.25" outlineLevelRow="1" x14ac:dyDescent="0.45"/>
  <cols>
    <col min="1" max="1" width="1.6640625" style="44" customWidth="1"/>
    <col min="2" max="2" width="23.6640625" style="44" customWidth="1"/>
    <col min="3" max="3" width="12.53125" style="44" bestFit="1" customWidth="1"/>
    <col min="4" max="12" width="11" style="44" bestFit="1" customWidth="1"/>
    <col min="13" max="13" width="11.53125" style="44" customWidth="1"/>
    <col min="14" max="14" width="12.53125" style="44" bestFit="1" customWidth="1"/>
    <col min="15" max="15" width="11" style="92" customWidth="1"/>
    <col min="16" max="16" width="4.6640625" style="44" customWidth="1"/>
    <col min="17" max="17" width="11.53125" bestFit="1" customWidth="1"/>
    <col min="19" max="19" width="10.53125" bestFit="1" customWidth="1"/>
  </cols>
  <sheetData>
    <row r="1" spans="1:17" ht="14.65" thickBot="1" x14ac:dyDescent="0.5">
      <c r="A1" s="49"/>
      <c r="B1" s="45" t="str">
        <f>'Start Up'!A1&amp;"Year 1 Cash Flow"</f>
        <v>Bagel StoreYear 1 Cash Flow</v>
      </c>
      <c r="C1" s="75" t="s">
        <v>168</v>
      </c>
      <c r="D1" s="75" t="s">
        <v>169</v>
      </c>
      <c r="E1" s="75" t="s">
        <v>170</v>
      </c>
      <c r="F1" s="75" t="s">
        <v>171</v>
      </c>
      <c r="G1" s="75" t="s">
        <v>172</v>
      </c>
      <c r="H1" s="75" t="s">
        <v>173</v>
      </c>
      <c r="I1" s="75" t="s">
        <v>174</v>
      </c>
      <c r="J1" s="75" t="s">
        <v>175</v>
      </c>
      <c r="K1" s="75" t="s">
        <v>176</v>
      </c>
      <c r="L1" s="75" t="s">
        <v>177</v>
      </c>
      <c r="M1" s="75" t="s">
        <v>178</v>
      </c>
      <c r="N1" s="75" t="s">
        <v>179</v>
      </c>
      <c r="O1" s="75" t="s">
        <v>36</v>
      </c>
      <c r="P1" s="56"/>
    </row>
    <row r="2" spans="1:17" ht="15" thickTop="1" thickBot="1" x14ac:dyDescent="0.5">
      <c r="A2" s="52" t="s">
        <v>38</v>
      </c>
      <c r="B2" s="53"/>
      <c r="C2" s="76">
        <f>'Start Up'!B3</f>
        <v>0</v>
      </c>
      <c r="D2" s="76">
        <f t="shared" ref="D2:N2" si="0">C46</f>
        <v>0</v>
      </c>
      <c r="E2" s="76">
        <f t="shared" si="0"/>
        <v>0</v>
      </c>
      <c r="F2" s="76">
        <f t="shared" si="0"/>
        <v>0</v>
      </c>
      <c r="G2" s="76">
        <f t="shared" si="0"/>
        <v>0</v>
      </c>
      <c r="H2" s="76">
        <f t="shared" si="0"/>
        <v>0</v>
      </c>
      <c r="I2" s="76">
        <f t="shared" si="0"/>
        <v>0</v>
      </c>
      <c r="J2" s="76">
        <f t="shared" si="0"/>
        <v>0</v>
      </c>
      <c r="K2" s="76">
        <f t="shared" si="0"/>
        <v>0</v>
      </c>
      <c r="L2" s="76">
        <f t="shared" si="0"/>
        <v>0</v>
      </c>
      <c r="M2" s="76">
        <f t="shared" si="0"/>
        <v>0</v>
      </c>
      <c r="N2" s="76">
        <f t="shared" si="0"/>
        <v>0</v>
      </c>
      <c r="O2" s="77"/>
      <c r="P2" s="56"/>
    </row>
    <row r="3" spans="1:17" ht="14.65" thickTop="1" x14ac:dyDescent="0.45">
      <c r="A3" s="7"/>
      <c r="B3" s="44" t="str">
        <f>Sales!A3</f>
        <v>Sales Item1</v>
      </c>
      <c r="C3" s="58">
        <f>Sales!D4*Sales!$B$4</f>
        <v>0</v>
      </c>
      <c r="D3" s="58">
        <f>Sales!E4*Sales!$B$4</f>
        <v>0</v>
      </c>
      <c r="E3" s="58">
        <f>Sales!F4*Sales!$B$4</f>
        <v>0</v>
      </c>
      <c r="F3" s="58">
        <f>Sales!G4*Sales!$B$4</f>
        <v>0</v>
      </c>
      <c r="G3" s="58">
        <f>Sales!H4*Sales!$B$4</f>
        <v>0</v>
      </c>
      <c r="H3" s="58">
        <f>Sales!I4*Sales!$B$4</f>
        <v>0</v>
      </c>
      <c r="I3" s="58">
        <f>Sales!J4*Sales!$B$4</f>
        <v>0</v>
      </c>
      <c r="J3" s="58">
        <f>Sales!K4*Sales!$B$4</f>
        <v>0</v>
      </c>
      <c r="K3" s="58">
        <f>Sales!L4*Sales!$B$4</f>
        <v>0</v>
      </c>
      <c r="L3" s="58">
        <f>Sales!M4*Sales!$B$4</f>
        <v>0</v>
      </c>
      <c r="M3" s="58">
        <f>Sales!N4*Sales!$B$4</f>
        <v>0</v>
      </c>
      <c r="N3" s="58">
        <f>Sales!O4*Sales!$B$4</f>
        <v>0</v>
      </c>
      <c r="O3" s="80">
        <f>SUM(C3:N3)</f>
        <v>0</v>
      </c>
      <c r="P3" s="58"/>
    </row>
    <row r="4" spans="1:17" x14ac:dyDescent="0.45">
      <c r="A4" s="7"/>
      <c r="B4" s="44" t="str">
        <f>Sales!A6</f>
        <v>Sales Item2</v>
      </c>
      <c r="C4" s="58">
        <f>Sales!D7*Sales!$B$7</f>
        <v>0</v>
      </c>
      <c r="D4" s="58">
        <f>Sales!E7*Sales!$B$7</f>
        <v>0</v>
      </c>
      <c r="E4" s="58">
        <f>Sales!F7*Sales!$B$7</f>
        <v>0</v>
      </c>
      <c r="F4" s="58">
        <f>Sales!G7*Sales!$B$7</f>
        <v>0</v>
      </c>
      <c r="G4" s="58">
        <f>Sales!H7*Sales!$B$7</f>
        <v>0</v>
      </c>
      <c r="H4" s="58">
        <f>Sales!I7*Sales!$B$7</f>
        <v>0</v>
      </c>
      <c r="I4" s="58">
        <f>Sales!J7*Sales!$B$7</f>
        <v>0</v>
      </c>
      <c r="J4" s="58">
        <f>Sales!K7*Sales!$B$7</f>
        <v>0</v>
      </c>
      <c r="K4" s="58">
        <f>Sales!L7*Sales!$B$7</f>
        <v>0</v>
      </c>
      <c r="L4" s="58">
        <f>Sales!M7*Sales!$B$7</f>
        <v>0</v>
      </c>
      <c r="M4" s="58">
        <f>Sales!N7*Sales!$B$7</f>
        <v>0</v>
      </c>
      <c r="N4" s="58">
        <f>Sales!O7*Sales!$B$7</f>
        <v>0</v>
      </c>
      <c r="O4" s="80">
        <f>SUM(C4:N4)</f>
        <v>0</v>
      </c>
      <c r="P4" s="58"/>
    </row>
    <row r="5" spans="1:17" ht="14.65" thickBot="1" x14ac:dyDescent="0.5">
      <c r="A5" s="7"/>
      <c r="B5" s="44" t="str">
        <f>Sales!A9</f>
        <v>Sales Item3</v>
      </c>
      <c r="C5" s="58">
        <f>Sales!D10*Sales!$B$10</f>
        <v>0</v>
      </c>
      <c r="D5" s="58">
        <f>Sales!E10*Sales!$B$10</f>
        <v>0</v>
      </c>
      <c r="E5" s="58">
        <f>Sales!F10*Sales!$B$10</f>
        <v>0</v>
      </c>
      <c r="F5" s="58">
        <f>Sales!G10*Sales!$B$10</f>
        <v>0</v>
      </c>
      <c r="G5" s="58">
        <f>Sales!H10*Sales!$B$10</f>
        <v>0</v>
      </c>
      <c r="H5" s="58">
        <f>Sales!I10*Sales!$B$10</f>
        <v>0</v>
      </c>
      <c r="I5" s="58">
        <f>Sales!J10*Sales!$B$10</f>
        <v>0</v>
      </c>
      <c r="J5" s="58">
        <f>Sales!K10*Sales!$B$10</f>
        <v>0</v>
      </c>
      <c r="K5" s="58">
        <f>Sales!L10*Sales!$B$10</f>
        <v>0</v>
      </c>
      <c r="L5" s="58">
        <f>Sales!M10*Sales!$B$10</f>
        <v>0</v>
      </c>
      <c r="M5" s="58">
        <f>Sales!N10*Sales!$B$10</f>
        <v>0</v>
      </c>
      <c r="N5" s="58">
        <f>Sales!O10*Sales!$B$10</f>
        <v>0</v>
      </c>
      <c r="O5" s="80">
        <f>SUM(C5:N5)</f>
        <v>0</v>
      </c>
      <c r="P5" s="58"/>
    </row>
    <row r="6" spans="1:17" ht="15" thickTop="1" thickBot="1" x14ac:dyDescent="0.5">
      <c r="A6" s="47" t="s">
        <v>3</v>
      </c>
      <c r="B6" s="48"/>
      <c r="C6" s="55">
        <f>SUM(C3:C5)</f>
        <v>0</v>
      </c>
      <c r="D6" s="55">
        <f t="shared" ref="D6:N6" si="1">SUM(D3:D5)</f>
        <v>0</v>
      </c>
      <c r="E6" s="55">
        <f t="shared" si="1"/>
        <v>0</v>
      </c>
      <c r="F6" s="55">
        <f t="shared" si="1"/>
        <v>0</v>
      </c>
      <c r="G6" s="55">
        <f t="shared" si="1"/>
        <v>0</v>
      </c>
      <c r="H6" s="55">
        <f t="shared" si="1"/>
        <v>0</v>
      </c>
      <c r="I6" s="55">
        <f t="shared" si="1"/>
        <v>0</v>
      </c>
      <c r="J6" s="55">
        <f t="shared" si="1"/>
        <v>0</v>
      </c>
      <c r="K6" s="55">
        <f t="shared" si="1"/>
        <v>0</v>
      </c>
      <c r="L6" s="55">
        <f t="shared" si="1"/>
        <v>0</v>
      </c>
      <c r="M6" s="55">
        <f t="shared" si="1"/>
        <v>0</v>
      </c>
      <c r="N6" s="55">
        <f t="shared" si="1"/>
        <v>0</v>
      </c>
      <c r="O6" s="55">
        <f>SUM(O3:O5)</f>
        <v>0</v>
      </c>
      <c r="P6" s="74"/>
      <c r="Q6" s="89"/>
    </row>
    <row r="7" spans="1:17" ht="14.65" thickTop="1" x14ac:dyDescent="0.45">
      <c r="A7" s="1"/>
      <c r="B7" s="1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190"/>
      <c r="P7" s="57"/>
    </row>
    <row r="8" spans="1:17" x14ac:dyDescent="0.45">
      <c r="A8" s="5" t="s">
        <v>4</v>
      </c>
      <c r="B8" s="1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90"/>
      <c r="P8" s="57"/>
      <c r="Q8" s="90"/>
    </row>
    <row r="9" spans="1:17" x14ac:dyDescent="0.45">
      <c r="A9" s="1"/>
      <c r="B9" s="44" t="s">
        <v>165</v>
      </c>
      <c r="C9" s="57">
        <f>Sales!D4*Sales!$B$5</f>
        <v>0</v>
      </c>
      <c r="D9" s="57">
        <f>Sales!E4*Sales!$B$5</f>
        <v>0</v>
      </c>
      <c r="E9" s="57">
        <f>Sales!F4*Sales!$B$5</f>
        <v>0</v>
      </c>
      <c r="F9" s="57">
        <f>Sales!G4*Sales!$B$5</f>
        <v>0</v>
      </c>
      <c r="G9" s="57">
        <f>Sales!H4*Sales!$B$5</f>
        <v>0</v>
      </c>
      <c r="H9" s="57">
        <f>Sales!I4*Sales!$B$5</f>
        <v>0</v>
      </c>
      <c r="I9" s="57">
        <f>Sales!J4*Sales!$B$5</f>
        <v>0</v>
      </c>
      <c r="J9" s="57">
        <f>Sales!K4*Sales!$B$5</f>
        <v>0</v>
      </c>
      <c r="K9" s="57">
        <f>Sales!L4*Sales!$B$5</f>
        <v>0</v>
      </c>
      <c r="L9" s="57">
        <f>Sales!M4*Sales!$B$5</f>
        <v>0</v>
      </c>
      <c r="M9" s="57">
        <f>Sales!N4*Sales!$B$5</f>
        <v>0</v>
      </c>
      <c r="N9" s="57">
        <f>Sales!O4*Sales!$B$5</f>
        <v>0</v>
      </c>
      <c r="O9" s="190">
        <f>SUM(C9:N9)</f>
        <v>0</v>
      </c>
      <c r="P9" s="57"/>
    </row>
    <row r="10" spans="1:17" x14ac:dyDescent="0.45">
      <c r="A10" s="1"/>
      <c r="B10" s="44" t="s">
        <v>166</v>
      </c>
      <c r="C10" s="57">
        <f>Sales!D7*Sales!$B$8</f>
        <v>0</v>
      </c>
      <c r="D10" s="57">
        <f>Sales!E7*Sales!$B$8</f>
        <v>0</v>
      </c>
      <c r="E10" s="57">
        <f>Sales!F7*Sales!$B$8</f>
        <v>0</v>
      </c>
      <c r="F10" s="57">
        <f>Sales!G7*Sales!$B$8</f>
        <v>0</v>
      </c>
      <c r="G10" s="57">
        <f>Sales!H7*Sales!$B$8</f>
        <v>0</v>
      </c>
      <c r="H10" s="57">
        <f>Sales!I7*Sales!$B$8</f>
        <v>0</v>
      </c>
      <c r="I10" s="57">
        <f>Sales!J7*Sales!$B$8</f>
        <v>0</v>
      </c>
      <c r="J10" s="57">
        <f>Sales!K7*Sales!$B$8</f>
        <v>0</v>
      </c>
      <c r="K10" s="57">
        <f>Sales!L7*Sales!$B$8</f>
        <v>0</v>
      </c>
      <c r="L10" s="57">
        <f>Sales!M7*Sales!$B$8</f>
        <v>0</v>
      </c>
      <c r="M10" s="57">
        <f>Sales!N7*Sales!$B$8</f>
        <v>0</v>
      </c>
      <c r="N10" s="57">
        <f>Sales!O7*Sales!$B$8</f>
        <v>0</v>
      </c>
      <c r="O10" s="190">
        <f>SUM(C10:N10)</f>
        <v>0</v>
      </c>
      <c r="P10" s="57"/>
    </row>
    <row r="11" spans="1:17" x14ac:dyDescent="0.45">
      <c r="A11" s="1"/>
      <c r="B11" s="44" t="s">
        <v>167</v>
      </c>
      <c r="C11" s="57">
        <f>Sales!D10*Sales!$B$11</f>
        <v>0</v>
      </c>
      <c r="D11" s="57">
        <f>Sales!E10*Sales!$B$11</f>
        <v>0</v>
      </c>
      <c r="E11" s="57">
        <f>Sales!F10*Sales!$B$11</f>
        <v>0</v>
      </c>
      <c r="F11" s="57">
        <f>Sales!G10*Sales!$B$11</f>
        <v>0</v>
      </c>
      <c r="G11" s="57">
        <f>Sales!H10*Sales!$B$11</f>
        <v>0</v>
      </c>
      <c r="H11" s="57">
        <f>Sales!I10*Sales!$B$11</f>
        <v>0</v>
      </c>
      <c r="I11" s="57">
        <f>Sales!J10*Sales!$B$11</f>
        <v>0</v>
      </c>
      <c r="J11" s="57">
        <f>Sales!K10*Sales!$B$11</f>
        <v>0</v>
      </c>
      <c r="K11" s="57">
        <f>Sales!L10*Sales!$B$11</f>
        <v>0</v>
      </c>
      <c r="L11" s="57">
        <f>Sales!M10*Sales!$B$11</f>
        <v>0</v>
      </c>
      <c r="M11" s="57">
        <f>Sales!N10*Sales!$B$11</f>
        <v>0</v>
      </c>
      <c r="N11" s="57">
        <f>Sales!O10*Sales!$B$11</f>
        <v>0</v>
      </c>
      <c r="O11" s="190">
        <f t="shared" ref="O11:O15" si="2">SUM(C11:N11)</f>
        <v>0</v>
      </c>
      <c r="P11" s="57"/>
    </row>
    <row r="12" spans="1:17" ht="14.65" thickBot="1" x14ac:dyDescent="0.5">
      <c r="A12" s="50"/>
      <c r="B12" s="46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191">
        <f t="shared" si="2"/>
        <v>0</v>
      </c>
      <c r="P12" s="54"/>
    </row>
    <row r="13" spans="1:17" ht="15" thickTop="1" thickBot="1" x14ac:dyDescent="0.5">
      <c r="A13" s="47"/>
      <c r="B13" s="48"/>
      <c r="C13" s="55">
        <f>SUM(C9:C12)</f>
        <v>0</v>
      </c>
      <c r="D13" s="55">
        <f t="shared" ref="D13:N13" si="3">SUM(D9:D12)</f>
        <v>0</v>
      </c>
      <c r="E13" s="55">
        <f t="shared" si="3"/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>SUM(O9:O12)</f>
        <v>0</v>
      </c>
      <c r="P13" s="74"/>
    </row>
    <row r="14" spans="1:17" ht="15" thickTop="1" thickBot="1" x14ac:dyDescent="0.5">
      <c r="A14" s="51"/>
      <c r="B14" s="51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55"/>
      <c r="P14" s="54"/>
    </row>
    <row r="15" spans="1:17" ht="15" thickTop="1" thickBot="1" x14ac:dyDescent="0.5">
      <c r="A15" s="47" t="s">
        <v>39</v>
      </c>
      <c r="B15" s="51"/>
      <c r="C15" s="55">
        <f t="shared" ref="C15:N15" si="4">C6-C13</f>
        <v>0</v>
      </c>
      <c r="D15" s="55">
        <f t="shared" si="4"/>
        <v>0</v>
      </c>
      <c r="E15" s="55">
        <f t="shared" si="4"/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2"/>
        <v>0</v>
      </c>
      <c r="P15" s="74"/>
    </row>
    <row r="16" spans="1:17" ht="14.65" thickTop="1" x14ac:dyDescent="0.45">
      <c r="A16" s="1"/>
      <c r="B16" s="1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190"/>
      <c r="P16" s="57"/>
    </row>
    <row r="17" spans="1:17" x14ac:dyDescent="0.45">
      <c r="A17" s="5" t="s">
        <v>7</v>
      </c>
      <c r="B17" s="1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190"/>
      <c r="P17" s="57"/>
    </row>
    <row r="18" spans="1:17" x14ac:dyDescent="0.45">
      <c r="A18" s="1"/>
      <c r="B18" s="44" t="s">
        <v>150</v>
      </c>
      <c r="C18" s="57">
        <f>Expenses!B3</f>
        <v>0</v>
      </c>
      <c r="D18" s="57">
        <f>C18</f>
        <v>0</v>
      </c>
      <c r="E18" s="57">
        <f t="shared" ref="E18:N18" si="5">D18</f>
        <v>0</v>
      </c>
      <c r="F18" s="57">
        <f t="shared" si="5"/>
        <v>0</v>
      </c>
      <c r="G18" s="57">
        <f t="shared" si="5"/>
        <v>0</v>
      </c>
      <c r="H18" s="57">
        <f t="shared" si="5"/>
        <v>0</v>
      </c>
      <c r="I18" s="57">
        <f t="shared" si="5"/>
        <v>0</v>
      </c>
      <c r="J18" s="57">
        <f t="shared" si="5"/>
        <v>0</v>
      </c>
      <c r="K18" s="57">
        <f t="shared" si="5"/>
        <v>0</v>
      </c>
      <c r="L18" s="57">
        <f t="shared" si="5"/>
        <v>0</v>
      </c>
      <c r="M18" s="57">
        <f t="shared" si="5"/>
        <v>0</v>
      </c>
      <c r="N18" s="57">
        <f t="shared" si="5"/>
        <v>0</v>
      </c>
      <c r="O18" s="190">
        <f>SUM(C18:N18)</f>
        <v>0</v>
      </c>
      <c r="P18" s="57"/>
    </row>
    <row r="19" spans="1:17" x14ac:dyDescent="0.45">
      <c r="A19" s="1"/>
      <c r="B19" s="44" t="s">
        <v>161</v>
      </c>
      <c r="C19" s="54">
        <f>Expenses!B8</f>
        <v>0</v>
      </c>
      <c r="D19" s="57">
        <f t="shared" ref="D19:N22" si="6">C19</f>
        <v>0</v>
      </c>
      <c r="E19" s="57">
        <f t="shared" si="6"/>
        <v>0</v>
      </c>
      <c r="F19" s="57">
        <f t="shared" si="6"/>
        <v>0</v>
      </c>
      <c r="G19" s="57">
        <f t="shared" si="6"/>
        <v>0</v>
      </c>
      <c r="H19" s="57">
        <f t="shared" si="6"/>
        <v>0</v>
      </c>
      <c r="I19" s="57">
        <f t="shared" si="6"/>
        <v>0</v>
      </c>
      <c r="J19" s="57">
        <f t="shared" si="6"/>
        <v>0</v>
      </c>
      <c r="K19" s="57">
        <f t="shared" si="6"/>
        <v>0</v>
      </c>
      <c r="L19" s="57">
        <f t="shared" si="6"/>
        <v>0</v>
      </c>
      <c r="M19" s="57">
        <f t="shared" si="6"/>
        <v>0</v>
      </c>
      <c r="N19" s="57">
        <f t="shared" si="6"/>
        <v>0</v>
      </c>
      <c r="O19" s="190">
        <f t="shared" ref="O19:O22" si="7">SUM(C19:N19)</f>
        <v>0</v>
      </c>
      <c r="P19" s="57"/>
    </row>
    <row r="20" spans="1:17" x14ac:dyDescent="0.45">
      <c r="A20" s="1"/>
      <c r="B20" s="44" t="s">
        <v>146</v>
      </c>
      <c r="C20" s="54">
        <f>Expenses!B13</f>
        <v>0</v>
      </c>
      <c r="D20" s="57">
        <f t="shared" si="6"/>
        <v>0</v>
      </c>
      <c r="E20" s="57">
        <f t="shared" si="6"/>
        <v>0</v>
      </c>
      <c r="F20" s="57">
        <f t="shared" si="6"/>
        <v>0</v>
      </c>
      <c r="G20" s="57">
        <f t="shared" si="6"/>
        <v>0</v>
      </c>
      <c r="H20" s="57">
        <f t="shared" si="6"/>
        <v>0</v>
      </c>
      <c r="I20" s="57">
        <f t="shared" si="6"/>
        <v>0</v>
      </c>
      <c r="J20" s="57">
        <f t="shared" si="6"/>
        <v>0</v>
      </c>
      <c r="K20" s="57">
        <f t="shared" si="6"/>
        <v>0</v>
      </c>
      <c r="L20" s="57">
        <f t="shared" si="6"/>
        <v>0</v>
      </c>
      <c r="M20" s="57">
        <f t="shared" si="6"/>
        <v>0</v>
      </c>
      <c r="N20" s="57">
        <f t="shared" si="6"/>
        <v>0</v>
      </c>
      <c r="O20" s="190">
        <f t="shared" si="7"/>
        <v>0</v>
      </c>
      <c r="P20" s="57"/>
    </row>
    <row r="21" spans="1:17" x14ac:dyDescent="0.45">
      <c r="A21" s="1"/>
      <c r="B21" s="44" t="s">
        <v>9</v>
      </c>
      <c r="C21" s="54">
        <f>Expenses!B18</f>
        <v>0</v>
      </c>
      <c r="D21" s="57">
        <f t="shared" si="6"/>
        <v>0</v>
      </c>
      <c r="E21" s="57">
        <f t="shared" si="6"/>
        <v>0</v>
      </c>
      <c r="F21" s="57">
        <f t="shared" si="6"/>
        <v>0</v>
      </c>
      <c r="G21" s="57">
        <f t="shared" si="6"/>
        <v>0</v>
      </c>
      <c r="H21" s="57">
        <f t="shared" si="6"/>
        <v>0</v>
      </c>
      <c r="I21" s="57">
        <f t="shared" si="6"/>
        <v>0</v>
      </c>
      <c r="J21" s="57">
        <f t="shared" si="6"/>
        <v>0</v>
      </c>
      <c r="K21" s="57">
        <f t="shared" si="6"/>
        <v>0</v>
      </c>
      <c r="L21" s="57">
        <f t="shared" si="6"/>
        <v>0</v>
      </c>
      <c r="M21" s="57">
        <f t="shared" si="6"/>
        <v>0</v>
      </c>
      <c r="N21" s="57">
        <f t="shared" si="6"/>
        <v>0</v>
      </c>
      <c r="O21" s="190">
        <f t="shared" si="7"/>
        <v>0</v>
      </c>
      <c r="P21" s="57"/>
    </row>
    <row r="22" spans="1:17" x14ac:dyDescent="0.45">
      <c r="A22" s="1"/>
      <c r="B22" s="44" t="s">
        <v>8</v>
      </c>
      <c r="C22" s="54">
        <f>Expenses!B23</f>
        <v>0</v>
      </c>
      <c r="D22" s="57">
        <f t="shared" si="6"/>
        <v>0</v>
      </c>
      <c r="E22" s="57">
        <f t="shared" si="6"/>
        <v>0</v>
      </c>
      <c r="F22" s="57">
        <f t="shared" si="6"/>
        <v>0</v>
      </c>
      <c r="G22" s="57">
        <f t="shared" si="6"/>
        <v>0</v>
      </c>
      <c r="H22" s="57">
        <f t="shared" si="6"/>
        <v>0</v>
      </c>
      <c r="I22" s="57">
        <f t="shared" si="6"/>
        <v>0</v>
      </c>
      <c r="J22" s="57">
        <f t="shared" si="6"/>
        <v>0</v>
      </c>
      <c r="K22" s="57">
        <f t="shared" si="6"/>
        <v>0</v>
      </c>
      <c r="L22" s="57">
        <f t="shared" si="6"/>
        <v>0</v>
      </c>
      <c r="M22" s="57">
        <f t="shared" si="6"/>
        <v>0</v>
      </c>
      <c r="N22" s="57">
        <f t="shared" si="6"/>
        <v>0</v>
      </c>
      <c r="O22" s="190">
        <f t="shared" si="7"/>
        <v>0</v>
      </c>
      <c r="P22" s="57"/>
    </row>
    <row r="23" spans="1:17" x14ac:dyDescent="0.45">
      <c r="A23" s="1"/>
      <c r="B23" s="44" t="s">
        <v>149</v>
      </c>
      <c r="C23" s="57">
        <f>Loans!B3</f>
        <v>0</v>
      </c>
      <c r="D23" s="57">
        <f>Loans!C3</f>
        <v>0</v>
      </c>
      <c r="E23" s="57">
        <f>Loans!D3</f>
        <v>0</v>
      </c>
      <c r="F23" s="57">
        <f>Loans!E3</f>
        <v>0</v>
      </c>
      <c r="G23" s="57">
        <f>Loans!F3</f>
        <v>0</v>
      </c>
      <c r="H23" s="57">
        <f>Loans!G3</f>
        <v>0</v>
      </c>
      <c r="I23" s="57">
        <f>Loans!H3</f>
        <v>0</v>
      </c>
      <c r="J23" s="57">
        <f>Loans!I3</f>
        <v>0</v>
      </c>
      <c r="K23" s="57">
        <f>Loans!J3</f>
        <v>0</v>
      </c>
      <c r="L23" s="57">
        <f>Loans!K3</f>
        <v>0</v>
      </c>
      <c r="M23" s="57">
        <f>Loans!L3</f>
        <v>0</v>
      </c>
      <c r="N23" s="57">
        <f>Loans!M3</f>
        <v>0</v>
      </c>
      <c r="O23" s="190">
        <f t="shared" ref="O23:O24" si="8">SUM(C23:N23)</f>
        <v>0</v>
      </c>
      <c r="P23" s="57"/>
    </row>
    <row r="24" spans="1:17" ht="14.65" thickBot="1" x14ac:dyDescent="0.5">
      <c r="A24" s="1"/>
      <c r="B24" s="44" t="s">
        <v>148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190">
        <f t="shared" si="8"/>
        <v>0</v>
      </c>
      <c r="P24" s="57"/>
      <c r="Q24" s="89"/>
    </row>
    <row r="25" spans="1:17" hidden="1" outlineLevel="1" x14ac:dyDescent="0.45">
      <c r="A25" s="1"/>
      <c r="B25" s="44" t="s">
        <v>151</v>
      </c>
      <c r="C25" s="54"/>
      <c r="D25" s="54"/>
      <c r="E25" s="54"/>
      <c r="F25" s="54"/>
      <c r="G25" s="57"/>
      <c r="H25" s="57"/>
      <c r="I25" s="57"/>
      <c r="J25" s="57"/>
      <c r="K25" s="57"/>
      <c r="L25" s="57"/>
      <c r="M25" s="57"/>
      <c r="N25" s="57"/>
      <c r="O25" s="190">
        <f t="shared" ref="O25:O34" si="9">SUM(C25:N25)</f>
        <v>0</v>
      </c>
      <c r="P25" s="57"/>
    </row>
    <row r="26" spans="1:17" hidden="1" outlineLevel="1" x14ac:dyDescent="0.45">
      <c r="A26" s="1"/>
      <c r="B26" s="44" t="s">
        <v>152</v>
      </c>
      <c r="C26" s="54"/>
      <c r="D26" s="54"/>
      <c r="E26" s="54"/>
      <c r="F26" s="54"/>
      <c r="G26" s="57"/>
      <c r="H26" s="57"/>
      <c r="I26" s="57"/>
      <c r="J26" s="57"/>
      <c r="K26" s="57"/>
      <c r="L26" s="57"/>
      <c r="M26" s="57"/>
      <c r="N26" s="57"/>
      <c r="O26" s="190">
        <f t="shared" si="9"/>
        <v>0</v>
      </c>
      <c r="P26" s="57"/>
    </row>
    <row r="27" spans="1:17" hidden="1" outlineLevel="1" x14ac:dyDescent="0.45">
      <c r="A27" s="1"/>
      <c r="B27" s="44" t="s">
        <v>153</v>
      </c>
      <c r="C27" s="54"/>
      <c r="D27" s="54"/>
      <c r="E27" s="54"/>
      <c r="F27" s="54"/>
      <c r="G27" s="57"/>
      <c r="H27" s="57"/>
      <c r="I27" s="57"/>
      <c r="J27" s="57"/>
      <c r="K27" s="57"/>
      <c r="L27" s="57"/>
      <c r="M27" s="57"/>
      <c r="N27" s="57"/>
      <c r="O27" s="190">
        <f t="shared" si="9"/>
        <v>0</v>
      </c>
      <c r="P27" s="57"/>
    </row>
    <row r="28" spans="1:17" hidden="1" outlineLevel="1" x14ac:dyDescent="0.45">
      <c r="A28" s="1"/>
      <c r="B28" s="44" t="s">
        <v>154</v>
      </c>
      <c r="C28" s="54"/>
      <c r="D28" s="54"/>
      <c r="E28" s="54"/>
      <c r="F28" s="54"/>
      <c r="G28" s="57"/>
      <c r="H28" s="57"/>
      <c r="I28" s="57"/>
      <c r="J28" s="57"/>
      <c r="K28" s="57"/>
      <c r="L28" s="57"/>
      <c r="M28" s="57"/>
      <c r="N28" s="57"/>
      <c r="O28" s="190">
        <f t="shared" si="9"/>
        <v>0</v>
      </c>
      <c r="P28" s="57"/>
    </row>
    <row r="29" spans="1:17" hidden="1" outlineLevel="1" x14ac:dyDescent="0.45">
      <c r="A29" s="1"/>
      <c r="B29" s="44" t="s">
        <v>155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190">
        <f t="shared" si="9"/>
        <v>0</v>
      </c>
      <c r="P29" s="57"/>
    </row>
    <row r="30" spans="1:17" hidden="1" outlineLevel="1" x14ac:dyDescent="0.45">
      <c r="A30" s="1"/>
      <c r="B30" s="44" t="s">
        <v>156</v>
      </c>
      <c r="C30" s="54"/>
      <c r="D30" s="54"/>
      <c r="E30" s="54"/>
      <c r="F30" s="54"/>
      <c r="G30" s="57"/>
      <c r="H30" s="57"/>
      <c r="I30" s="57"/>
      <c r="J30" s="57"/>
      <c r="K30" s="57"/>
      <c r="L30" s="57"/>
      <c r="M30" s="57"/>
      <c r="N30" s="57"/>
      <c r="O30" s="190">
        <f t="shared" si="9"/>
        <v>0</v>
      </c>
      <c r="P30" s="57"/>
    </row>
    <row r="31" spans="1:17" hidden="1" outlineLevel="1" x14ac:dyDescent="0.45">
      <c r="A31" s="1"/>
      <c r="B31" s="44" t="s">
        <v>157</v>
      </c>
      <c r="C31" s="54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190">
        <f t="shared" si="9"/>
        <v>0</v>
      </c>
      <c r="P31" s="57"/>
    </row>
    <row r="32" spans="1:17" hidden="1" outlineLevel="1" x14ac:dyDescent="0.45">
      <c r="A32" s="1"/>
      <c r="B32" s="44" t="s">
        <v>158</v>
      </c>
      <c r="C32" s="54"/>
      <c r="D32" s="54"/>
      <c r="E32" s="54"/>
      <c r="F32" s="54"/>
      <c r="G32" s="57"/>
      <c r="H32" s="57"/>
      <c r="I32" s="57"/>
      <c r="J32" s="57"/>
      <c r="K32" s="57"/>
      <c r="L32" s="57"/>
      <c r="M32" s="57"/>
      <c r="N32" s="57"/>
      <c r="O32" s="190">
        <f t="shared" si="9"/>
        <v>0</v>
      </c>
      <c r="P32" s="57"/>
    </row>
    <row r="33" spans="1:19" hidden="1" outlineLevel="1" x14ac:dyDescent="0.45">
      <c r="A33" s="1"/>
      <c r="B33" s="44" t="s">
        <v>159</v>
      </c>
      <c r="C33" s="54"/>
      <c r="D33" s="54"/>
      <c r="E33" s="54"/>
      <c r="F33" s="54"/>
      <c r="G33" s="57"/>
      <c r="H33" s="57"/>
      <c r="I33" s="57"/>
      <c r="J33" s="57"/>
      <c r="K33" s="57"/>
      <c r="L33" s="57"/>
      <c r="M33" s="57"/>
      <c r="N33" s="57"/>
      <c r="O33" s="190">
        <f t="shared" si="9"/>
        <v>0</v>
      </c>
      <c r="P33" s="57"/>
    </row>
    <row r="34" spans="1:19" ht="14.65" hidden="1" outlineLevel="1" thickBot="1" x14ac:dyDescent="0.5">
      <c r="A34" s="1"/>
      <c r="B34" s="44" t="s">
        <v>160</v>
      </c>
      <c r="C34" s="54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190">
        <f t="shared" si="9"/>
        <v>0</v>
      </c>
      <c r="P34" s="57"/>
    </row>
    <row r="35" spans="1:19" s="24" customFormat="1" ht="15" collapsed="1" thickTop="1" thickBot="1" x14ac:dyDescent="0.5">
      <c r="A35" s="47" t="s">
        <v>10</v>
      </c>
      <c r="B35" s="48"/>
      <c r="C35" s="55">
        <f t="shared" ref="C35:O35" si="10">SUM(C18:C24)</f>
        <v>0</v>
      </c>
      <c r="D35" s="55">
        <f t="shared" si="10"/>
        <v>0</v>
      </c>
      <c r="E35" s="55">
        <f t="shared" si="10"/>
        <v>0</v>
      </c>
      <c r="F35" s="55">
        <f t="shared" si="10"/>
        <v>0</v>
      </c>
      <c r="G35" s="55">
        <f t="shared" si="10"/>
        <v>0</v>
      </c>
      <c r="H35" s="55">
        <f t="shared" si="10"/>
        <v>0</v>
      </c>
      <c r="I35" s="55">
        <f t="shared" si="10"/>
        <v>0</v>
      </c>
      <c r="J35" s="55">
        <f t="shared" si="10"/>
        <v>0</v>
      </c>
      <c r="K35" s="55">
        <f t="shared" si="10"/>
        <v>0</v>
      </c>
      <c r="L35" s="55">
        <f t="shared" si="10"/>
        <v>0</v>
      </c>
      <c r="M35" s="55">
        <f t="shared" si="10"/>
        <v>0</v>
      </c>
      <c r="N35" s="55">
        <f t="shared" si="10"/>
        <v>0</v>
      </c>
      <c r="O35" s="55">
        <f t="shared" si="10"/>
        <v>0</v>
      </c>
      <c r="P35" s="74"/>
      <c r="Q35" s="88"/>
    </row>
    <row r="36" spans="1:19" s="24" customFormat="1" ht="15" thickTop="1" thickBot="1" x14ac:dyDescent="0.5">
      <c r="A36" s="47" t="s">
        <v>37</v>
      </c>
      <c r="B36" s="48"/>
      <c r="C36" s="55">
        <f t="shared" ref="C36:N36" si="11">C15-C35</f>
        <v>0</v>
      </c>
      <c r="D36" s="55">
        <f t="shared" si="11"/>
        <v>0</v>
      </c>
      <c r="E36" s="55">
        <f t="shared" si="11"/>
        <v>0</v>
      </c>
      <c r="F36" s="55">
        <f t="shared" si="11"/>
        <v>0</v>
      </c>
      <c r="G36" s="55">
        <f t="shared" si="11"/>
        <v>0</v>
      </c>
      <c r="H36" s="55">
        <f t="shared" si="11"/>
        <v>0</v>
      </c>
      <c r="I36" s="55">
        <f t="shared" si="11"/>
        <v>0</v>
      </c>
      <c r="J36" s="55">
        <f t="shared" si="11"/>
        <v>0</v>
      </c>
      <c r="K36" s="55">
        <f t="shared" si="11"/>
        <v>0</v>
      </c>
      <c r="L36" s="55">
        <f t="shared" si="11"/>
        <v>0</v>
      </c>
      <c r="M36" s="55">
        <f t="shared" si="11"/>
        <v>0</v>
      </c>
      <c r="N36" s="55">
        <f t="shared" si="11"/>
        <v>0</v>
      </c>
      <c r="O36" s="55">
        <f>O6-O13-O35</f>
        <v>0</v>
      </c>
      <c r="P36" s="74"/>
      <c r="Q36" s="91"/>
    </row>
    <row r="37" spans="1:19" ht="14.65" outlineLevel="1" thickTop="1" x14ac:dyDescent="0.45">
      <c r="A37" s="138"/>
      <c r="B37" s="138" t="s">
        <v>41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S37" s="89"/>
    </row>
    <row r="38" spans="1:19" outlineLevel="1" x14ac:dyDescent="0.45">
      <c r="A38" s="138"/>
      <c r="B38" s="138" t="s">
        <v>43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Q38" s="89"/>
      <c r="S38" s="90"/>
    </row>
    <row r="39" spans="1:19" outlineLevel="1" x14ac:dyDescent="0.45">
      <c r="A39" s="138"/>
      <c r="B39" s="138" t="s">
        <v>45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9" ht="14.65" outlineLevel="1" thickBot="1" x14ac:dyDescent="0.5">
      <c r="A40" s="138"/>
      <c r="B40" s="167" t="s">
        <v>44</v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</row>
    <row r="41" spans="1:19" ht="14.65" outlineLevel="1" thickTop="1" x14ac:dyDescent="0.45">
      <c r="A41" s="138"/>
      <c r="B41" s="138" t="s">
        <v>42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80"/>
      <c r="P41" s="58"/>
    </row>
    <row r="42" spans="1:19" outlineLevel="1" x14ac:dyDescent="0.45">
      <c r="A42" s="138"/>
      <c r="B42" s="138" t="s">
        <v>46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80"/>
      <c r="P42" s="58"/>
    </row>
    <row r="43" spans="1:19" outlineLevel="1" x14ac:dyDescent="0.45">
      <c r="A43" s="138"/>
      <c r="B43" s="138" t="s">
        <v>47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</row>
    <row r="44" spans="1:19" outlineLevel="1" x14ac:dyDescent="0.45">
      <c r="A44" s="138"/>
      <c r="B44" s="138" t="s">
        <v>48</v>
      </c>
      <c r="C44" s="139">
        <f>Loans!B4*-1</f>
        <v>0</v>
      </c>
      <c r="D44" s="139">
        <f>Loans!C4*-1</f>
        <v>0</v>
      </c>
      <c r="E44" s="139">
        <f>Loans!D4*-1</f>
        <v>0</v>
      </c>
      <c r="F44" s="139">
        <f>Loans!E4*-1</f>
        <v>0</v>
      </c>
      <c r="G44" s="139">
        <f>Loans!F4*-1</f>
        <v>0</v>
      </c>
      <c r="H44" s="139">
        <f>Loans!G4*-1</f>
        <v>0</v>
      </c>
      <c r="I44" s="139">
        <f>Loans!H4*-1</f>
        <v>0</v>
      </c>
      <c r="J44" s="139">
        <f>Loans!I4*-1</f>
        <v>0</v>
      </c>
      <c r="K44" s="139">
        <f>Loans!J4*-1</f>
        <v>0</v>
      </c>
      <c r="L44" s="139">
        <f>Loans!K4*-1</f>
        <v>0</v>
      </c>
      <c r="M44" s="139">
        <f>Loans!L4*-1</f>
        <v>0</v>
      </c>
      <c r="N44" s="139">
        <f>Loans!M4*-1</f>
        <v>0</v>
      </c>
    </row>
    <row r="45" spans="1:19" ht="14.65" outlineLevel="1" thickBot="1" x14ac:dyDescent="0.5">
      <c r="A45" s="138"/>
      <c r="B45" s="138" t="s">
        <v>49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</row>
    <row r="46" spans="1:19" ht="15" thickTop="1" thickBot="1" x14ac:dyDescent="0.5">
      <c r="A46" s="52" t="s">
        <v>40</v>
      </c>
      <c r="B46" s="53"/>
      <c r="C46" s="76">
        <f t="shared" ref="C46:N46" si="12">C2+C36+SUM(C37:C45)</f>
        <v>0</v>
      </c>
      <c r="D46" s="76">
        <f t="shared" si="12"/>
        <v>0</v>
      </c>
      <c r="E46" s="76">
        <f t="shared" si="12"/>
        <v>0</v>
      </c>
      <c r="F46" s="76">
        <f t="shared" si="12"/>
        <v>0</v>
      </c>
      <c r="G46" s="76">
        <f t="shared" si="12"/>
        <v>0</v>
      </c>
      <c r="H46" s="76">
        <f t="shared" si="12"/>
        <v>0</v>
      </c>
      <c r="I46" s="76">
        <f t="shared" si="12"/>
        <v>0</v>
      </c>
      <c r="J46" s="76">
        <f t="shared" si="12"/>
        <v>0</v>
      </c>
      <c r="K46" s="76">
        <f t="shared" si="12"/>
        <v>0</v>
      </c>
      <c r="L46" s="76">
        <f t="shared" si="12"/>
        <v>0</v>
      </c>
      <c r="M46" s="76">
        <f t="shared" si="12"/>
        <v>0</v>
      </c>
      <c r="N46" s="76">
        <f t="shared" si="12"/>
        <v>0</v>
      </c>
      <c r="O46" s="56"/>
      <c r="P46" s="56"/>
    </row>
    <row r="47" spans="1:19" ht="14.65" thickTop="1" x14ac:dyDescent="0.45">
      <c r="C47" s="58"/>
      <c r="D47" s="68"/>
      <c r="E47" s="68"/>
      <c r="F47" s="68"/>
      <c r="M47" s="58"/>
      <c r="O47" s="81"/>
      <c r="P47" s="68"/>
    </row>
    <row r="48" spans="1:19" ht="14.1" customHeight="1" x14ac:dyDescent="0.45">
      <c r="B48" s="92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1"/>
      <c r="N48" s="80"/>
    </row>
    <row r="49" spans="2:16" x14ac:dyDescent="0.45">
      <c r="B49" s="7" t="s">
        <v>14</v>
      </c>
      <c r="C49" s="58">
        <f>C46</f>
        <v>0</v>
      </c>
      <c r="D49" s="58">
        <f t="shared" ref="D49:N49" si="13">D46</f>
        <v>0</v>
      </c>
      <c r="E49" s="58">
        <f t="shared" si="13"/>
        <v>0</v>
      </c>
      <c r="F49" s="58">
        <f t="shared" si="13"/>
        <v>0</v>
      </c>
      <c r="G49" s="58">
        <f t="shared" si="13"/>
        <v>0</v>
      </c>
      <c r="H49" s="58">
        <f t="shared" si="13"/>
        <v>0</v>
      </c>
      <c r="I49" s="58">
        <f t="shared" si="13"/>
        <v>0</v>
      </c>
      <c r="J49" s="58">
        <f t="shared" si="13"/>
        <v>0</v>
      </c>
      <c r="K49" s="58">
        <f t="shared" si="13"/>
        <v>0</v>
      </c>
      <c r="L49" s="58">
        <f t="shared" si="13"/>
        <v>0</v>
      </c>
      <c r="M49" s="58">
        <f t="shared" si="13"/>
        <v>0</v>
      </c>
      <c r="N49" s="58">
        <f t="shared" si="13"/>
        <v>0</v>
      </c>
      <c r="O49" s="81"/>
      <c r="P49" s="68"/>
    </row>
    <row r="50" spans="2:16" x14ac:dyDescent="0.45">
      <c r="B50" s="7" t="s">
        <v>15</v>
      </c>
      <c r="C50" s="58">
        <f>'Start Up'!B4-CashYear1!C37</f>
        <v>0</v>
      </c>
      <c r="D50" s="58">
        <f t="shared" ref="D50:N50" si="14">C50-D37</f>
        <v>0</v>
      </c>
      <c r="E50" s="58">
        <f t="shared" si="14"/>
        <v>0</v>
      </c>
      <c r="F50" s="58">
        <f t="shared" si="14"/>
        <v>0</v>
      </c>
      <c r="G50" s="58">
        <f t="shared" si="14"/>
        <v>0</v>
      </c>
      <c r="H50" s="58">
        <f t="shared" si="14"/>
        <v>0</v>
      </c>
      <c r="I50" s="58">
        <f t="shared" si="14"/>
        <v>0</v>
      </c>
      <c r="J50" s="58">
        <f t="shared" si="14"/>
        <v>0</v>
      </c>
      <c r="K50" s="58">
        <f t="shared" si="14"/>
        <v>0</v>
      </c>
      <c r="L50" s="58">
        <f t="shared" si="14"/>
        <v>0</v>
      </c>
      <c r="M50" s="58">
        <f t="shared" si="14"/>
        <v>0</v>
      </c>
      <c r="N50" s="58">
        <f t="shared" si="14"/>
        <v>0</v>
      </c>
    </row>
    <row r="51" spans="2:16" x14ac:dyDescent="0.45">
      <c r="B51" s="7" t="s">
        <v>16</v>
      </c>
      <c r="C51" s="58">
        <f>'Start Up'!B5-CashYear1!C38</f>
        <v>0</v>
      </c>
      <c r="D51" s="58">
        <f t="shared" ref="D51:N51" si="15">C51-D38</f>
        <v>0</v>
      </c>
      <c r="E51" s="58">
        <f t="shared" si="15"/>
        <v>0</v>
      </c>
      <c r="F51" s="58">
        <f t="shared" si="15"/>
        <v>0</v>
      </c>
      <c r="G51" s="58">
        <f t="shared" si="15"/>
        <v>0</v>
      </c>
      <c r="H51" s="58">
        <f t="shared" si="15"/>
        <v>0</v>
      </c>
      <c r="I51" s="58">
        <f t="shared" si="15"/>
        <v>0</v>
      </c>
      <c r="J51" s="58">
        <f t="shared" si="15"/>
        <v>0</v>
      </c>
      <c r="K51" s="58">
        <f t="shared" si="15"/>
        <v>0</v>
      </c>
      <c r="L51" s="58">
        <f t="shared" si="15"/>
        <v>0</v>
      </c>
      <c r="M51" s="58">
        <f t="shared" si="15"/>
        <v>0</v>
      </c>
      <c r="N51" s="58">
        <f t="shared" si="15"/>
        <v>0</v>
      </c>
    </row>
    <row r="52" spans="2:16" hidden="1" x14ac:dyDescent="0.45">
      <c r="B52" s="59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</row>
    <row r="53" spans="2:16" x14ac:dyDescent="0.45">
      <c r="B53" s="60" t="s">
        <v>13</v>
      </c>
      <c r="C53" s="83">
        <f>SUM(C49:C52)</f>
        <v>0</v>
      </c>
      <c r="D53" s="83">
        <f t="shared" ref="D53:N53" si="16">SUM(D49:D52)</f>
        <v>0</v>
      </c>
      <c r="E53" s="83">
        <f t="shared" si="16"/>
        <v>0</v>
      </c>
      <c r="F53" s="83">
        <f t="shared" si="16"/>
        <v>0</v>
      </c>
      <c r="G53" s="83">
        <f t="shared" si="16"/>
        <v>0</v>
      </c>
      <c r="H53" s="83">
        <f t="shared" si="16"/>
        <v>0</v>
      </c>
      <c r="I53" s="83">
        <f t="shared" si="16"/>
        <v>0</v>
      </c>
      <c r="J53" s="83">
        <f t="shared" si="16"/>
        <v>0</v>
      </c>
      <c r="K53" s="83">
        <f t="shared" si="16"/>
        <v>0</v>
      </c>
      <c r="L53" s="83">
        <f t="shared" si="16"/>
        <v>0</v>
      </c>
      <c r="M53" s="83">
        <f t="shared" si="16"/>
        <v>0</v>
      </c>
      <c r="N53" s="83">
        <f t="shared" si="16"/>
        <v>0</v>
      </c>
    </row>
    <row r="54" spans="2:16" x14ac:dyDescent="0.45">
      <c r="B54" s="1" t="s">
        <v>52</v>
      </c>
      <c r="C54" s="58">
        <f>'Start Up'!B8-CashYear1!C39</f>
        <v>0</v>
      </c>
      <c r="D54" s="58">
        <f t="shared" ref="D54:N54" si="17">C54-D39</f>
        <v>0</v>
      </c>
      <c r="E54" s="58">
        <f t="shared" si="17"/>
        <v>0</v>
      </c>
      <c r="F54" s="58">
        <f t="shared" si="17"/>
        <v>0</v>
      </c>
      <c r="G54" s="58">
        <f t="shared" si="17"/>
        <v>0</v>
      </c>
      <c r="H54" s="58">
        <f t="shared" si="17"/>
        <v>0</v>
      </c>
      <c r="I54" s="58">
        <f t="shared" si="17"/>
        <v>0</v>
      </c>
      <c r="J54" s="58">
        <f t="shared" si="17"/>
        <v>0</v>
      </c>
      <c r="K54" s="58">
        <f t="shared" si="17"/>
        <v>0</v>
      </c>
      <c r="L54" s="58">
        <f t="shared" si="17"/>
        <v>0</v>
      </c>
      <c r="M54" s="58">
        <f t="shared" si="17"/>
        <v>0</v>
      </c>
      <c r="N54" s="58">
        <f t="shared" si="17"/>
        <v>0</v>
      </c>
    </row>
    <row r="55" spans="2:16" x14ac:dyDescent="0.45">
      <c r="B55" s="61" t="s">
        <v>19</v>
      </c>
      <c r="C55" s="58">
        <f>'Start Up'!B9-CashYear1!C40</f>
        <v>0</v>
      </c>
      <c r="D55" s="82">
        <f t="shared" ref="D55:N55" si="18">C55-D40</f>
        <v>0</v>
      </c>
      <c r="E55" s="82">
        <f t="shared" si="18"/>
        <v>0</v>
      </c>
      <c r="F55" s="82">
        <f t="shared" si="18"/>
        <v>0</v>
      </c>
      <c r="G55" s="82">
        <f t="shared" si="18"/>
        <v>0</v>
      </c>
      <c r="H55" s="82">
        <f t="shared" si="18"/>
        <v>0</v>
      </c>
      <c r="I55" s="82">
        <f t="shared" si="18"/>
        <v>0</v>
      </c>
      <c r="J55" s="82">
        <f t="shared" si="18"/>
        <v>0</v>
      </c>
      <c r="K55" s="82">
        <f t="shared" si="18"/>
        <v>0</v>
      </c>
      <c r="L55" s="82">
        <f t="shared" si="18"/>
        <v>0</v>
      </c>
      <c r="M55" s="82">
        <f t="shared" si="18"/>
        <v>0</v>
      </c>
      <c r="N55" s="82">
        <f t="shared" si="18"/>
        <v>0</v>
      </c>
    </row>
    <row r="56" spans="2:16" x14ac:dyDescent="0.45">
      <c r="B56" s="66" t="s">
        <v>21</v>
      </c>
      <c r="C56" s="83">
        <f t="shared" ref="C56:N56" si="19">C53+SUM(C54:C55)</f>
        <v>0</v>
      </c>
      <c r="D56" s="83">
        <f t="shared" si="19"/>
        <v>0</v>
      </c>
      <c r="E56" s="83">
        <f t="shared" si="19"/>
        <v>0</v>
      </c>
      <c r="F56" s="83">
        <f t="shared" si="19"/>
        <v>0</v>
      </c>
      <c r="G56" s="83">
        <f t="shared" si="19"/>
        <v>0</v>
      </c>
      <c r="H56" s="83">
        <f t="shared" si="19"/>
        <v>0</v>
      </c>
      <c r="I56" s="83">
        <f t="shared" si="19"/>
        <v>0</v>
      </c>
      <c r="J56" s="83">
        <f t="shared" si="19"/>
        <v>0</v>
      </c>
      <c r="K56" s="83">
        <f t="shared" si="19"/>
        <v>0</v>
      </c>
      <c r="L56" s="83">
        <f t="shared" si="19"/>
        <v>0</v>
      </c>
      <c r="M56" s="83">
        <f t="shared" si="19"/>
        <v>0</v>
      </c>
      <c r="N56" s="83">
        <f t="shared" si="19"/>
        <v>0</v>
      </c>
    </row>
    <row r="57" spans="2:16" x14ac:dyDescent="0.45">
      <c r="B57" s="1" t="s">
        <v>23</v>
      </c>
      <c r="C57" s="58">
        <f>'Start Up'!B11+CashYear1!C41</f>
        <v>0</v>
      </c>
      <c r="D57" s="58">
        <f t="shared" ref="D57:N57" si="20">C57+D41</f>
        <v>0</v>
      </c>
      <c r="E57" s="58">
        <f t="shared" si="20"/>
        <v>0</v>
      </c>
      <c r="F57" s="58">
        <f t="shared" si="20"/>
        <v>0</v>
      </c>
      <c r="G57" s="58">
        <f t="shared" si="20"/>
        <v>0</v>
      </c>
      <c r="H57" s="58">
        <f t="shared" si="20"/>
        <v>0</v>
      </c>
      <c r="I57" s="58">
        <f t="shared" si="20"/>
        <v>0</v>
      </c>
      <c r="J57" s="58">
        <f t="shared" si="20"/>
        <v>0</v>
      </c>
      <c r="K57" s="58">
        <f t="shared" si="20"/>
        <v>0</v>
      </c>
      <c r="L57" s="58">
        <f t="shared" si="20"/>
        <v>0</v>
      </c>
      <c r="M57" s="58">
        <f t="shared" si="20"/>
        <v>0</v>
      </c>
      <c r="N57" s="58">
        <f t="shared" si="20"/>
        <v>0</v>
      </c>
    </row>
    <row r="58" spans="2:16" x14ac:dyDescent="0.45">
      <c r="B58" s="1" t="s">
        <v>24</v>
      </c>
      <c r="C58" s="58">
        <f>'Start Up'!B12+CashYear1!C42</f>
        <v>0</v>
      </c>
      <c r="D58" s="58">
        <f t="shared" ref="D58:N58" si="21">C58+D42</f>
        <v>0</v>
      </c>
      <c r="E58" s="58">
        <f t="shared" si="21"/>
        <v>0</v>
      </c>
      <c r="F58" s="58">
        <f t="shared" si="21"/>
        <v>0</v>
      </c>
      <c r="G58" s="58">
        <f t="shared" si="21"/>
        <v>0</v>
      </c>
      <c r="H58" s="58">
        <f t="shared" si="21"/>
        <v>0</v>
      </c>
      <c r="I58" s="58">
        <f t="shared" si="21"/>
        <v>0</v>
      </c>
      <c r="J58" s="58">
        <f t="shared" si="21"/>
        <v>0</v>
      </c>
      <c r="K58" s="58">
        <f t="shared" si="21"/>
        <v>0</v>
      </c>
      <c r="L58" s="58">
        <f t="shared" si="21"/>
        <v>0</v>
      </c>
      <c r="M58" s="58">
        <f t="shared" si="21"/>
        <v>0</v>
      </c>
      <c r="N58" s="58">
        <f t="shared" si="21"/>
        <v>0</v>
      </c>
    </row>
    <row r="59" spans="2:16" x14ac:dyDescent="0.45">
      <c r="B59" s="61" t="s">
        <v>25</v>
      </c>
      <c r="C59" s="58">
        <f>'Start Up'!B13+CashYear1!C43</f>
        <v>0</v>
      </c>
      <c r="D59" s="58">
        <f t="shared" ref="D59:N59" si="22">C59+D43</f>
        <v>0</v>
      </c>
      <c r="E59" s="58">
        <f t="shared" si="22"/>
        <v>0</v>
      </c>
      <c r="F59" s="58">
        <f t="shared" si="22"/>
        <v>0</v>
      </c>
      <c r="G59" s="58">
        <f t="shared" si="22"/>
        <v>0</v>
      </c>
      <c r="H59" s="58">
        <f t="shared" si="22"/>
        <v>0</v>
      </c>
      <c r="I59" s="58">
        <f t="shared" si="22"/>
        <v>0</v>
      </c>
      <c r="J59" s="58">
        <f t="shared" si="22"/>
        <v>0</v>
      </c>
      <c r="K59" s="58">
        <f t="shared" si="22"/>
        <v>0</v>
      </c>
      <c r="L59" s="58">
        <f t="shared" si="22"/>
        <v>0</v>
      </c>
      <c r="M59" s="58">
        <f t="shared" si="22"/>
        <v>0</v>
      </c>
      <c r="N59" s="58">
        <f t="shared" si="22"/>
        <v>0</v>
      </c>
    </row>
    <row r="60" spans="2:16" x14ac:dyDescent="0.45">
      <c r="B60" s="62" t="s">
        <v>22</v>
      </c>
      <c r="C60" s="83">
        <f>SUM(C57:C59)</f>
        <v>0</v>
      </c>
      <c r="D60" s="83">
        <f t="shared" ref="D60:N60" si="23">SUM(D57:D59)</f>
        <v>0</v>
      </c>
      <c r="E60" s="83">
        <f t="shared" si="23"/>
        <v>0</v>
      </c>
      <c r="F60" s="83">
        <f t="shared" si="23"/>
        <v>0</v>
      </c>
      <c r="G60" s="83">
        <f t="shared" si="23"/>
        <v>0</v>
      </c>
      <c r="H60" s="83">
        <f t="shared" si="23"/>
        <v>0</v>
      </c>
      <c r="I60" s="83">
        <f t="shared" si="23"/>
        <v>0</v>
      </c>
      <c r="J60" s="83">
        <f t="shared" si="23"/>
        <v>0</v>
      </c>
      <c r="K60" s="83">
        <f t="shared" si="23"/>
        <v>0</v>
      </c>
      <c r="L60" s="83">
        <f t="shared" si="23"/>
        <v>0</v>
      </c>
      <c r="M60" s="83">
        <f t="shared" si="23"/>
        <v>0</v>
      </c>
      <c r="N60" s="83">
        <f t="shared" si="23"/>
        <v>0</v>
      </c>
    </row>
    <row r="61" spans="2:16" x14ac:dyDescent="0.45">
      <c r="B61" s="63" t="s">
        <v>28</v>
      </c>
      <c r="C61" s="84">
        <f>Loans!B5</f>
        <v>0</v>
      </c>
      <c r="D61" s="84">
        <f t="shared" ref="D61:N61" si="24">C61+D44</f>
        <v>0</v>
      </c>
      <c r="E61" s="84">
        <f t="shared" si="24"/>
        <v>0</v>
      </c>
      <c r="F61" s="84">
        <f t="shared" si="24"/>
        <v>0</v>
      </c>
      <c r="G61" s="84">
        <f t="shared" si="24"/>
        <v>0</v>
      </c>
      <c r="H61" s="84">
        <f t="shared" si="24"/>
        <v>0</v>
      </c>
      <c r="I61" s="84">
        <f t="shared" si="24"/>
        <v>0</v>
      </c>
      <c r="J61" s="84">
        <f t="shared" si="24"/>
        <v>0</v>
      </c>
      <c r="K61" s="84">
        <f t="shared" si="24"/>
        <v>0</v>
      </c>
      <c r="L61" s="84">
        <f t="shared" si="24"/>
        <v>0</v>
      </c>
      <c r="M61" s="84">
        <f t="shared" si="24"/>
        <v>0</v>
      </c>
      <c r="N61" s="84">
        <f t="shared" si="24"/>
        <v>0</v>
      </c>
    </row>
    <row r="62" spans="2:16" x14ac:dyDescent="0.45">
      <c r="B62" s="62" t="s">
        <v>51</v>
      </c>
      <c r="C62" s="83">
        <f>C60+C61</f>
        <v>0</v>
      </c>
      <c r="D62" s="83">
        <f t="shared" ref="D62:N62" si="25">D60+D61</f>
        <v>0</v>
      </c>
      <c r="E62" s="83">
        <f t="shared" si="25"/>
        <v>0</v>
      </c>
      <c r="F62" s="83">
        <f t="shared" si="25"/>
        <v>0</v>
      </c>
      <c r="G62" s="83">
        <f t="shared" si="25"/>
        <v>0</v>
      </c>
      <c r="H62" s="83">
        <f t="shared" si="25"/>
        <v>0</v>
      </c>
      <c r="I62" s="83">
        <f t="shared" si="25"/>
        <v>0</v>
      </c>
      <c r="J62" s="83">
        <f t="shared" si="25"/>
        <v>0</v>
      </c>
      <c r="K62" s="83">
        <f t="shared" si="25"/>
        <v>0</v>
      </c>
      <c r="L62" s="83">
        <f t="shared" si="25"/>
        <v>0</v>
      </c>
      <c r="M62" s="83">
        <f t="shared" si="25"/>
        <v>0</v>
      </c>
      <c r="N62" s="83">
        <f t="shared" si="25"/>
        <v>0</v>
      </c>
    </row>
    <row r="63" spans="2:16" x14ac:dyDescent="0.45">
      <c r="B63" s="1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</row>
    <row r="64" spans="2:16" x14ac:dyDescent="0.45">
      <c r="B64" s="1" t="s">
        <v>32</v>
      </c>
      <c r="C64" s="58">
        <f>'Start Up'!B18+CashYear1!C45</f>
        <v>0</v>
      </c>
      <c r="D64" s="58">
        <f t="shared" ref="D64:N64" si="26">C64+D45</f>
        <v>0</v>
      </c>
      <c r="E64" s="58">
        <f t="shared" si="26"/>
        <v>0</v>
      </c>
      <c r="F64" s="58">
        <f t="shared" si="26"/>
        <v>0</v>
      </c>
      <c r="G64" s="58">
        <f t="shared" si="26"/>
        <v>0</v>
      </c>
      <c r="H64" s="58">
        <f t="shared" si="26"/>
        <v>0</v>
      </c>
      <c r="I64" s="58">
        <f t="shared" si="26"/>
        <v>0</v>
      </c>
      <c r="J64" s="58">
        <f t="shared" si="26"/>
        <v>0</v>
      </c>
      <c r="K64" s="58">
        <f t="shared" si="26"/>
        <v>0</v>
      </c>
      <c r="L64" s="58">
        <f t="shared" si="26"/>
        <v>0</v>
      </c>
      <c r="M64" s="58">
        <f t="shared" si="26"/>
        <v>0</v>
      </c>
      <c r="N64" s="58">
        <f t="shared" si="26"/>
        <v>0</v>
      </c>
    </row>
    <row r="65" spans="2:14" x14ac:dyDescent="0.45">
      <c r="B65" s="64" t="s">
        <v>147</v>
      </c>
      <c r="C65" s="82">
        <f>C36</f>
        <v>0</v>
      </c>
      <c r="D65" s="82">
        <f t="shared" ref="D65:N65" si="27">C65+D36</f>
        <v>0</v>
      </c>
      <c r="E65" s="82">
        <f t="shared" si="27"/>
        <v>0</v>
      </c>
      <c r="F65" s="82">
        <f t="shared" si="27"/>
        <v>0</v>
      </c>
      <c r="G65" s="82">
        <f t="shared" si="27"/>
        <v>0</v>
      </c>
      <c r="H65" s="82">
        <f t="shared" si="27"/>
        <v>0</v>
      </c>
      <c r="I65" s="82">
        <f t="shared" si="27"/>
        <v>0</v>
      </c>
      <c r="J65" s="82">
        <f t="shared" si="27"/>
        <v>0</v>
      </c>
      <c r="K65" s="82">
        <f t="shared" si="27"/>
        <v>0</v>
      </c>
      <c r="L65" s="82">
        <f t="shared" si="27"/>
        <v>0</v>
      </c>
      <c r="M65" s="82">
        <f t="shared" si="27"/>
        <v>0</v>
      </c>
      <c r="N65" s="82">
        <f t="shared" si="27"/>
        <v>0</v>
      </c>
    </row>
    <row r="66" spans="2:14" x14ac:dyDescent="0.45">
      <c r="B66" s="65" t="s">
        <v>31</v>
      </c>
      <c r="C66" s="83">
        <f>C64+C65</f>
        <v>0</v>
      </c>
      <c r="D66" s="83">
        <f>SUM(D64:D65)</f>
        <v>0</v>
      </c>
      <c r="E66" s="83">
        <f t="shared" ref="E66:M66" si="28">E64+E65</f>
        <v>0</v>
      </c>
      <c r="F66" s="83">
        <f t="shared" si="28"/>
        <v>0</v>
      </c>
      <c r="G66" s="83">
        <f t="shared" si="28"/>
        <v>0</v>
      </c>
      <c r="H66" s="83">
        <f t="shared" si="28"/>
        <v>0</v>
      </c>
      <c r="I66" s="83">
        <f t="shared" si="28"/>
        <v>0</v>
      </c>
      <c r="J66" s="83">
        <f t="shared" si="28"/>
        <v>0</v>
      </c>
      <c r="K66" s="83">
        <f t="shared" si="28"/>
        <v>0</v>
      </c>
      <c r="L66" s="83">
        <f t="shared" si="28"/>
        <v>0</v>
      </c>
      <c r="M66" s="83">
        <f t="shared" si="28"/>
        <v>0</v>
      </c>
      <c r="N66" s="83">
        <f>SUM(N64:N65)</f>
        <v>0</v>
      </c>
    </row>
    <row r="67" spans="2:14" x14ac:dyDescent="0.45">
      <c r="B67" s="67" t="s">
        <v>33</v>
      </c>
      <c r="C67" s="83">
        <f>C66+C62</f>
        <v>0</v>
      </c>
      <c r="D67" s="83">
        <f>D66+D62</f>
        <v>0</v>
      </c>
      <c r="E67" s="83">
        <f t="shared" ref="E67" si="29">E66+E62</f>
        <v>0</v>
      </c>
      <c r="F67" s="83">
        <f>F66+F62</f>
        <v>0</v>
      </c>
      <c r="G67" s="83">
        <f t="shared" ref="G67:M67" si="30">G66+G62</f>
        <v>0</v>
      </c>
      <c r="H67" s="83">
        <f t="shared" si="30"/>
        <v>0</v>
      </c>
      <c r="I67" s="83">
        <f t="shared" si="30"/>
        <v>0</v>
      </c>
      <c r="J67" s="83">
        <f t="shared" si="30"/>
        <v>0</v>
      </c>
      <c r="K67" s="83">
        <f t="shared" si="30"/>
        <v>0</v>
      </c>
      <c r="L67" s="83">
        <f t="shared" si="30"/>
        <v>0</v>
      </c>
      <c r="M67" s="83">
        <f t="shared" si="30"/>
        <v>0</v>
      </c>
      <c r="N67" s="83">
        <f>N66+N62</f>
        <v>0</v>
      </c>
    </row>
    <row r="68" spans="2:14" x14ac:dyDescent="0.45">
      <c r="B68" s="44" t="s">
        <v>34</v>
      </c>
      <c r="C68" s="58">
        <f>ROUND(C67-C56,0)</f>
        <v>0</v>
      </c>
      <c r="D68" s="58">
        <f t="shared" ref="D68:N68" si="31">ROUND(D67-D56,0)</f>
        <v>0</v>
      </c>
      <c r="E68" s="58">
        <f t="shared" si="31"/>
        <v>0</v>
      </c>
      <c r="F68" s="58">
        <f t="shared" si="31"/>
        <v>0</v>
      </c>
      <c r="G68" s="58">
        <f t="shared" si="31"/>
        <v>0</v>
      </c>
      <c r="H68" s="58">
        <f t="shared" si="31"/>
        <v>0</v>
      </c>
      <c r="I68" s="58">
        <f t="shared" si="31"/>
        <v>0</v>
      </c>
      <c r="J68" s="58">
        <f t="shared" si="31"/>
        <v>0</v>
      </c>
      <c r="K68" s="58">
        <f t="shared" si="31"/>
        <v>0</v>
      </c>
      <c r="L68" s="58">
        <f t="shared" si="31"/>
        <v>0</v>
      </c>
      <c r="M68" s="58">
        <f t="shared" si="31"/>
        <v>0</v>
      </c>
      <c r="N68" s="58">
        <f t="shared" si="31"/>
        <v>0</v>
      </c>
    </row>
    <row r="69" spans="2:14" x14ac:dyDescent="0.45">
      <c r="M69" s="58"/>
    </row>
  </sheetData>
  <phoneticPr fontId="24" type="noConversion"/>
  <conditionalFormatting sqref="C46:N46">
    <cfRule type="cellIs" dxfId="19" priority="8" operator="greaterThan">
      <formula>0</formula>
    </cfRule>
    <cfRule type="cellIs" dxfId="18" priority="9" operator="lessThan">
      <formula>0</formula>
    </cfRule>
  </conditionalFormatting>
  <conditionalFormatting sqref="C68:N68">
    <cfRule type="cellIs" dxfId="17" priority="6" operator="notEqual">
      <formula>0</formula>
    </cfRule>
    <cfRule type="cellIs" dxfId="16" priority="7" operator="equal">
      <formula>0</formula>
    </cfRule>
  </conditionalFormatting>
  <pageMargins left="0.25" right="0.25" top="0.75" bottom="0.75" header="0.3" footer="0.3"/>
  <pageSetup scale="81" fitToHeight="0" orientation="landscape" horizontalDpi="300" verticalDpi="300" r:id="rId1"/>
  <rowBreaks count="1" manualBreakCount="1">
    <brk id="46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2F1C-903E-4306-B552-FC6ECDE36A1A}">
  <sheetPr>
    <tabColor rgb="FF00B0F0"/>
    <pageSetUpPr fitToPage="1"/>
  </sheetPr>
  <dimension ref="A1:S71"/>
  <sheetViews>
    <sheetView zoomScaleNormal="100" workbookViewId="0">
      <pane xSplit="2" ySplit="1" topLeftCell="C6" activePane="bottomRight" state="frozen"/>
      <selection pane="topRight" activeCell="C1" sqref="C1"/>
      <selection pane="bottomLeft" activeCell="A2" sqref="A2"/>
      <selection pane="bottomRight" activeCell="K43" sqref="K43"/>
    </sheetView>
  </sheetViews>
  <sheetFormatPr defaultColWidth="8.86328125" defaultRowHeight="14.25" outlineLevelRow="1" x14ac:dyDescent="0.45"/>
  <cols>
    <col min="1" max="1" width="1.6640625" style="44" customWidth="1"/>
    <col min="2" max="2" width="23.6640625" style="44" customWidth="1"/>
    <col min="3" max="3" width="12.53125" style="44" bestFit="1" customWidth="1"/>
    <col min="4" max="4" width="11" style="44" bestFit="1" customWidth="1"/>
    <col min="5" max="5" width="12" style="44" bestFit="1" customWidth="1"/>
    <col min="6" max="6" width="12.6640625" style="44" customWidth="1"/>
    <col min="7" max="13" width="11" style="44" bestFit="1" customWidth="1"/>
    <col min="14" max="14" width="12.53125" style="44" bestFit="1" customWidth="1"/>
    <col min="15" max="15" width="11" style="92" customWidth="1"/>
    <col min="16" max="16" width="4.6640625" style="44" customWidth="1"/>
    <col min="17" max="17" width="11.53125" bestFit="1" customWidth="1"/>
    <col min="19" max="19" width="10.53125" bestFit="1" customWidth="1"/>
  </cols>
  <sheetData>
    <row r="1" spans="1:17" ht="14.65" thickBot="1" x14ac:dyDescent="0.5">
      <c r="A1" s="49"/>
      <c r="B1" s="45" t="str">
        <f>'Start Up'!A1&amp;"Year 2 Cash Flow"</f>
        <v>Bagel StoreYear 2 Cash Flow</v>
      </c>
      <c r="C1" s="75" t="str">
        <f>CashYear1!C1</f>
        <v>January</v>
      </c>
      <c r="D1" s="75" t="str">
        <f>CashYear1!D1</f>
        <v>February</v>
      </c>
      <c r="E1" s="75" t="str">
        <f>CashYear1!E1</f>
        <v>March</v>
      </c>
      <c r="F1" s="75" t="str">
        <f>CashYear1!F1</f>
        <v>April</v>
      </c>
      <c r="G1" s="75" t="str">
        <f>CashYear1!G1</f>
        <v>May</v>
      </c>
      <c r="H1" s="75" t="str">
        <f>CashYear1!H1</f>
        <v>June</v>
      </c>
      <c r="I1" s="75" t="str">
        <f>CashYear1!I1</f>
        <v>July</v>
      </c>
      <c r="J1" s="75" t="str">
        <f>CashYear1!J1</f>
        <v>August</v>
      </c>
      <c r="K1" s="75" t="str">
        <f>CashYear1!K1</f>
        <v>September</v>
      </c>
      <c r="L1" s="75" t="str">
        <f>CashYear1!L1</f>
        <v>October</v>
      </c>
      <c r="M1" s="75" t="str">
        <f>CashYear1!M1</f>
        <v>November</v>
      </c>
      <c r="N1" s="75" t="str">
        <f>CashYear1!N1</f>
        <v>December</v>
      </c>
      <c r="O1" s="75" t="s">
        <v>36</v>
      </c>
      <c r="P1" s="56"/>
    </row>
    <row r="2" spans="1:17" ht="15" thickTop="1" thickBot="1" x14ac:dyDescent="0.5">
      <c r="A2" s="52" t="s">
        <v>38</v>
      </c>
      <c r="B2" s="53"/>
      <c r="C2" s="76">
        <f>CashYear1!N46</f>
        <v>0</v>
      </c>
      <c r="D2" s="76">
        <f t="shared" ref="D2:N2" si="0">C46</f>
        <v>0</v>
      </c>
      <c r="E2" s="76">
        <f t="shared" si="0"/>
        <v>0</v>
      </c>
      <c r="F2" s="76">
        <f t="shared" si="0"/>
        <v>0</v>
      </c>
      <c r="G2" s="76">
        <f t="shared" si="0"/>
        <v>0</v>
      </c>
      <c r="H2" s="76">
        <f t="shared" si="0"/>
        <v>0</v>
      </c>
      <c r="I2" s="76">
        <f t="shared" si="0"/>
        <v>0</v>
      </c>
      <c r="J2" s="76">
        <f t="shared" si="0"/>
        <v>0</v>
      </c>
      <c r="K2" s="76">
        <f t="shared" si="0"/>
        <v>0</v>
      </c>
      <c r="L2" s="76">
        <f t="shared" si="0"/>
        <v>0</v>
      </c>
      <c r="M2" s="76">
        <f t="shared" si="0"/>
        <v>0</v>
      </c>
      <c r="N2" s="76">
        <f t="shared" si="0"/>
        <v>0</v>
      </c>
      <c r="O2" s="77"/>
      <c r="P2" s="56"/>
    </row>
    <row r="3" spans="1:17" ht="14.65" thickTop="1" x14ac:dyDescent="0.45">
      <c r="A3" s="7"/>
      <c r="B3" s="44" t="str">
        <f>CashYear1!B3</f>
        <v>Sales Item1</v>
      </c>
      <c r="C3" s="58">
        <f>Sales!D16*Sales!$B$16</f>
        <v>0</v>
      </c>
      <c r="D3" s="58">
        <f>Sales!E16*Sales!$B$16</f>
        <v>0</v>
      </c>
      <c r="E3" s="58">
        <f>Sales!F16*Sales!$B$16</f>
        <v>0</v>
      </c>
      <c r="F3" s="58">
        <f>Sales!G16*Sales!$B$16</f>
        <v>0</v>
      </c>
      <c r="G3" s="58">
        <f>Sales!H16*Sales!$B$16</f>
        <v>0</v>
      </c>
      <c r="H3" s="58">
        <f>Sales!I16*Sales!$B$16</f>
        <v>0</v>
      </c>
      <c r="I3" s="58">
        <f>Sales!J16*Sales!$B$16</f>
        <v>0</v>
      </c>
      <c r="J3" s="58">
        <f>Sales!K16*Sales!$B$16</f>
        <v>0</v>
      </c>
      <c r="K3" s="58">
        <f>Sales!L16*Sales!$B$16</f>
        <v>0</v>
      </c>
      <c r="L3" s="58">
        <f>Sales!M16*Sales!$B$16</f>
        <v>0</v>
      </c>
      <c r="M3" s="58">
        <f>Sales!N16*Sales!$B$16</f>
        <v>0</v>
      </c>
      <c r="N3" s="58">
        <f>Sales!O16*Sales!$B$16</f>
        <v>0</v>
      </c>
      <c r="O3" s="80">
        <f>SUM(C3:N3)</f>
        <v>0</v>
      </c>
      <c r="P3" s="58"/>
    </row>
    <row r="4" spans="1:17" x14ac:dyDescent="0.45">
      <c r="A4" s="7"/>
      <c r="B4" s="44" t="str">
        <f>CashYear1!B4</f>
        <v>Sales Item2</v>
      </c>
      <c r="C4" s="58">
        <f>Sales!D20*Sales!$B$20</f>
        <v>0</v>
      </c>
      <c r="D4" s="58">
        <f>Sales!E20*Sales!$B$20</f>
        <v>0</v>
      </c>
      <c r="E4" s="58">
        <f>Sales!F20*Sales!$B$20</f>
        <v>0</v>
      </c>
      <c r="F4" s="58">
        <f>Sales!G20*Sales!$B$20</f>
        <v>0</v>
      </c>
      <c r="G4" s="58">
        <f>Sales!H20*Sales!$B$20</f>
        <v>0</v>
      </c>
      <c r="H4" s="58">
        <f>Sales!I20*Sales!$B$20</f>
        <v>0</v>
      </c>
      <c r="I4" s="58">
        <f>Sales!J20*Sales!$B$20</f>
        <v>0</v>
      </c>
      <c r="J4" s="58">
        <f>Sales!K20*Sales!$B$20</f>
        <v>0</v>
      </c>
      <c r="K4" s="58">
        <f>Sales!L20*Sales!$B$20</f>
        <v>0</v>
      </c>
      <c r="L4" s="58">
        <f>Sales!M20*Sales!$B$20</f>
        <v>0</v>
      </c>
      <c r="M4" s="58">
        <f>Sales!N20*Sales!$B$20</f>
        <v>0</v>
      </c>
      <c r="N4" s="58">
        <f>Sales!O20*Sales!$B$20</f>
        <v>0</v>
      </c>
      <c r="O4" s="80">
        <f>SUM(C4:N4)</f>
        <v>0</v>
      </c>
      <c r="P4" s="58"/>
    </row>
    <row r="5" spans="1:17" ht="14.65" thickBot="1" x14ac:dyDescent="0.5">
      <c r="A5" s="7"/>
      <c r="B5" s="44" t="str">
        <f>CashYear1!B5</f>
        <v>Sales Item3</v>
      </c>
      <c r="C5" s="58">
        <f>Sales!D24*Sales!$B$24</f>
        <v>0</v>
      </c>
      <c r="D5" s="58">
        <f>Sales!E24*Sales!$B$24</f>
        <v>0</v>
      </c>
      <c r="E5" s="58">
        <f>Sales!F24*Sales!$B$24</f>
        <v>0</v>
      </c>
      <c r="F5" s="58">
        <f>Sales!G24*Sales!$B$24</f>
        <v>0</v>
      </c>
      <c r="G5" s="58">
        <f>Sales!H24*Sales!$B$24</f>
        <v>0</v>
      </c>
      <c r="H5" s="58">
        <f>Sales!I24*Sales!$B$24</f>
        <v>0</v>
      </c>
      <c r="I5" s="58">
        <f>Sales!J24*Sales!$B$24</f>
        <v>0</v>
      </c>
      <c r="J5" s="58">
        <f>Sales!K24*Sales!$B$24</f>
        <v>0</v>
      </c>
      <c r="K5" s="58">
        <f>Sales!L24*Sales!$B$24</f>
        <v>0</v>
      </c>
      <c r="L5" s="58">
        <f>Sales!M24*Sales!$B$24</f>
        <v>0</v>
      </c>
      <c r="M5" s="58">
        <f>Sales!N24*Sales!$B$24</f>
        <v>0</v>
      </c>
      <c r="N5" s="58">
        <f>Sales!O24*Sales!$B$24</f>
        <v>0</v>
      </c>
      <c r="O5" s="80">
        <f>SUM(C5:N5)</f>
        <v>0</v>
      </c>
      <c r="P5" s="58"/>
    </row>
    <row r="6" spans="1:17" ht="15" thickTop="1" thickBot="1" x14ac:dyDescent="0.5">
      <c r="A6" s="47" t="s">
        <v>3</v>
      </c>
      <c r="B6" s="48"/>
      <c r="C6" s="55">
        <f>SUM(C3:C5)</f>
        <v>0</v>
      </c>
      <c r="D6" s="55">
        <f t="shared" ref="D6:N6" si="1">SUM(D3:D5)</f>
        <v>0</v>
      </c>
      <c r="E6" s="55">
        <f t="shared" si="1"/>
        <v>0</v>
      </c>
      <c r="F6" s="55">
        <f t="shared" si="1"/>
        <v>0</v>
      </c>
      <c r="G6" s="55">
        <f t="shared" si="1"/>
        <v>0</v>
      </c>
      <c r="H6" s="55">
        <f t="shared" si="1"/>
        <v>0</v>
      </c>
      <c r="I6" s="55">
        <f t="shared" si="1"/>
        <v>0</v>
      </c>
      <c r="J6" s="55">
        <f t="shared" si="1"/>
        <v>0</v>
      </c>
      <c r="K6" s="55">
        <f t="shared" si="1"/>
        <v>0</v>
      </c>
      <c r="L6" s="55">
        <f t="shared" si="1"/>
        <v>0</v>
      </c>
      <c r="M6" s="55">
        <f t="shared" si="1"/>
        <v>0</v>
      </c>
      <c r="N6" s="55">
        <f t="shared" si="1"/>
        <v>0</v>
      </c>
      <c r="O6" s="55">
        <f>SUM(O3:O5)</f>
        <v>0</v>
      </c>
      <c r="P6" s="74"/>
      <c r="Q6" s="89"/>
    </row>
    <row r="7" spans="1:17" ht="14.65" hidden="1" thickTop="1" x14ac:dyDescent="0.45">
      <c r="A7" s="1"/>
      <c r="B7" s="1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190"/>
      <c r="P7" s="57"/>
    </row>
    <row r="8" spans="1:17" ht="14.65" thickTop="1" x14ac:dyDescent="0.45">
      <c r="A8" s="5" t="s">
        <v>4</v>
      </c>
      <c r="B8" s="1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90"/>
      <c r="P8" s="57"/>
      <c r="Q8" s="90"/>
    </row>
    <row r="9" spans="1:17" x14ac:dyDescent="0.45">
      <c r="A9" s="1"/>
      <c r="B9" s="44" t="str">
        <f>CashYear1!B9</f>
        <v>Cost of Goods Category 1</v>
      </c>
      <c r="C9" s="57">
        <f>Sales!D16*Sales!$B$17</f>
        <v>0</v>
      </c>
      <c r="D9" s="57">
        <f>Sales!E16*Sales!$B$17</f>
        <v>0</v>
      </c>
      <c r="E9" s="57">
        <f>Sales!F16*Sales!$B$17</f>
        <v>0</v>
      </c>
      <c r="F9" s="57">
        <f>Sales!G16*Sales!$B$17</f>
        <v>0</v>
      </c>
      <c r="G9" s="57">
        <f>Sales!H16*Sales!$B$17</f>
        <v>0</v>
      </c>
      <c r="H9" s="57">
        <f>Sales!I16*Sales!$B$17</f>
        <v>0</v>
      </c>
      <c r="I9" s="57">
        <f>Sales!J16*Sales!$B$17</f>
        <v>0</v>
      </c>
      <c r="J9" s="57">
        <f>Sales!K16*Sales!$B$17</f>
        <v>0</v>
      </c>
      <c r="K9" s="57">
        <f>Sales!L16*Sales!$B$17</f>
        <v>0</v>
      </c>
      <c r="L9" s="57">
        <f>Sales!M16*Sales!$B$17</f>
        <v>0</v>
      </c>
      <c r="M9" s="57">
        <f>Sales!N16*Sales!$B$17</f>
        <v>0</v>
      </c>
      <c r="N9" s="57">
        <f>Sales!O16*Sales!$B$17</f>
        <v>0</v>
      </c>
      <c r="O9" s="190">
        <f>SUM(C9:N9)</f>
        <v>0</v>
      </c>
      <c r="P9" s="57"/>
    </row>
    <row r="10" spans="1:17" x14ac:dyDescent="0.45">
      <c r="A10" s="1"/>
      <c r="B10" s="44" t="str">
        <f>CashYear1!B10</f>
        <v>Cost of Goods Category 2</v>
      </c>
      <c r="C10" s="57">
        <f>Sales!D20*Sales!$B$21</f>
        <v>0</v>
      </c>
      <c r="D10" s="57">
        <f>Sales!E20*Sales!$B$21</f>
        <v>0</v>
      </c>
      <c r="E10" s="57">
        <f>Sales!F20*Sales!$B$21</f>
        <v>0</v>
      </c>
      <c r="F10" s="57">
        <f>Sales!G20*Sales!$B$21</f>
        <v>0</v>
      </c>
      <c r="G10" s="57">
        <f>Sales!H20*Sales!$B$21</f>
        <v>0</v>
      </c>
      <c r="H10" s="57">
        <f>Sales!I20*Sales!$B$21</f>
        <v>0</v>
      </c>
      <c r="I10" s="57">
        <f>Sales!J20*Sales!$B$21</f>
        <v>0</v>
      </c>
      <c r="J10" s="57">
        <f>Sales!K20*Sales!$B$21</f>
        <v>0</v>
      </c>
      <c r="K10" s="57">
        <f>Sales!L20*Sales!$B$21</f>
        <v>0</v>
      </c>
      <c r="L10" s="57">
        <f>Sales!M20*Sales!$B$21</f>
        <v>0</v>
      </c>
      <c r="M10" s="57">
        <f>Sales!N20*Sales!$B$21</f>
        <v>0</v>
      </c>
      <c r="N10" s="57">
        <f>Sales!O20*Sales!$B$21</f>
        <v>0</v>
      </c>
      <c r="O10" s="190">
        <f>SUM(C10:N10)</f>
        <v>0</v>
      </c>
      <c r="P10" s="57"/>
    </row>
    <row r="11" spans="1:17" x14ac:dyDescent="0.45">
      <c r="A11" s="1"/>
      <c r="B11" s="44" t="str">
        <f>CashYear1!B11</f>
        <v>Cost of Goods Category 3</v>
      </c>
      <c r="C11" s="57">
        <f>Sales!D24*Sales!$B$25</f>
        <v>0</v>
      </c>
      <c r="D11" s="57">
        <f>Sales!E24*Sales!$B$25</f>
        <v>0</v>
      </c>
      <c r="E11" s="57">
        <f>Sales!F24*Sales!$B$25</f>
        <v>0</v>
      </c>
      <c r="F11" s="57">
        <f>Sales!G24*Sales!$B$25</f>
        <v>0</v>
      </c>
      <c r="G11" s="57">
        <f>Sales!H24*Sales!$B$25</f>
        <v>0</v>
      </c>
      <c r="H11" s="57">
        <f>Sales!I24*Sales!$B$25</f>
        <v>0</v>
      </c>
      <c r="I11" s="57">
        <f>Sales!J24*Sales!$B$25</f>
        <v>0</v>
      </c>
      <c r="J11" s="57">
        <f>Sales!K24*Sales!$B$25</f>
        <v>0</v>
      </c>
      <c r="K11" s="57">
        <f>Sales!L24*Sales!$B$25</f>
        <v>0</v>
      </c>
      <c r="L11" s="57">
        <f>Sales!M24*Sales!$B$25</f>
        <v>0</v>
      </c>
      <c r="M11" s="57">
        <f>Sales!N24*Sales!$B$25</f>
        <v>0</v>
      </c>
      <c r="N11" s="57">
        <f>Sales!O24*Sales!$B$25</f>
        <v>0</v>
      </c>
      <c r="O11" s="190">
        <f>SUM(C11:N11)</f>
        <v>0</v>
      </c>
      <c r="P11" s="57"/>
    </row>
    <row r="12" spans="1:17" ht="14.65" thickBot="1" x14ac:dyDescent="0.5">
      <c r="A12" s="50"/>
      <c r="B12" s="46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191">
        <f t="shared" ref="O12:O15" si="2">SUM(C12:N12)</f>
        <v>0</v>
      </c>
      <c r="P12" s="54"/>
    </row>
    <row r="13" spans="1:17" ht="15" thickTop="1" thickBot="1" x14ac:dyDescent="0.5">
      <c r="A13" s="47"/>
      <c r="B13" s="48"/>
      <c r="C13" s="55">
        <f>SUM(C9:C12)</f>
        <v>0</v>
      </c>
      <c r="D13" s="55">
        <f t="shared" ref="D13:L13" si="3">SUM(D9:D12)</f>
        <v>0</v>
      </c>
      <c r="E13" s="55">
        <f t="shared" si="3"/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>SUM(M9:M12)</f>
        <v>0</v>
      </c>
      <c r="N13" s="55">
        <f>SUM(N9:N12)</f>
        <v>0</v>
      </c>
      <c r="O13" s="55">
        <f>SUM(O9:O12)</f>
        <v>0</v>
      </c>
      <c r="P13" s="74"/>
    </row>
    <row r="14" spans="1:17" ht="15" thickTop="1" thickBot="1" x14ac:dyDescent="0.5">
      <c r="A14" s="51"/>
      <c r="B14" s="51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55"/>
      <c r="P14" s="54"/>
    </row>
    <row r="15" spans="1:17" ht="15" thickTop="1" thickBot="1" x14ac:dyDescent="0.5">
      <c r="A15" s="47" t="s">
        <v>39</v>
      </c>
      <c r="B15" s="51"/>
      <c r="C15" s="55">
        <f t="shared" ref="C15:N15" si="4">C6-C13</f>
        <v>0</v>
      </c>
      <c r="D15" s="55">
        <f t="shared" si="4"/>
        <v>0</v>
      </c>
      <c r="E15" s="55">
        <f t="shared" si="4"/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2"/>
        <v>0</v>
      </c>
      <c r="P15" s="74"/>
    </row>
    <row r="16" spans="1:17" ht="14.65" thickTop="1" x14ac:dyDescent="0.45">
      <c r="A16" s="1"/>
      <c r="B16" s="1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190"/>
      <c r="P16" s="57"/>
    </row>
    <row r="17" spans="1:16" x14ac:dyDescent="0.45">
      <c r="A17" s="5" t="s">
        <v>7</v>
      </c>
      <c r="B17" s="1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190"/>
      <c r="P17" s="57"/>
    </row>
    <row r="18" spans="1:16" x14ac:dyDescent="0.45">
      <c r="A18" s="1"/>
      <c r="B18" s="44" t="str">
        <f>CashYear1!B18</f>
        <v>Labor</v>
      </c>
      <c r="C18" s="54">
        <f>CashYear1!C18*(1+Expenses!$E$3)</f>
        <v>0</v>
      </c>
      <c r="D18" s="54">
        <f>CashYear1!D18*(1+Expenses!$E$3)</f>
        <v>0</v>
      </c>
      <c r="E18" s="54">
        <f>CashYear1!E18*(1+Expenses!$E$3)</f>
        <v>0</v>
      </c>
      <c r="F18" s="54">
        <f>CashYear1!F18*(1+Expenses!$E$3)</f>
        <v>0</v>
      </c>
      <c r="G18" s="54">
        <f>CashYear1!G18*(1+Expenses!$E$3)</f>
        <v>0</v>
      </c>
      <c r="H18" s="54">
        <f>CashYear1!H18*(1+Expenses!$E$3)</f>
        <v>0</v>
      </c>
      <c r="I18" s="54">
        <f>CashYear1!I18*(1+Expenses!$E$3)</f>
        <v>0</v>
      </c>
      <c r="J18" s="54">
        <f>CashYear1!J18*(1+Expenses!$E$3)</f>
        <v>0</v>
      </c>
      <c r="K18" s="54">
        <f>CashYear1!K18*(1+Expenses!$E$3)</f>
        <v>0</v>
      </c>
      <c r="L18" s="54">
        <f>CashYear1!L18*(1+Expenses!$E$3)</f>
        <v>0</v>
      </c>
      <c r="M18" s="54">
        <f>CashYear1!M18*(1+Expenses!$E$3)</f>
        <v>0</v>
      </c>
      <c r="N18" s="54">
        <f>CashYear1!N18*(1+Expenses!$E$3)</f>
        <v>0</v>
      </c>
      <c r="O18" s="190">
        <f t="shared" ref="O18:O34" si="5">SUM(C18:N18)</f>
        <v>0</v>
      </c>
      <c r="P18" s="57"/>
    </row>
    <row r="19" spans="1:16" x14ac:dyDescent="0.45">
      <c r="A19" s="1"/>
      <c r="B19" s="44" t="str">
        <f>CashYear1!B19</f>
        <v>Marketing &amp; Advertising</v>
      </c>
      <c r="C19" s="54">
        <f>CashYear1!C19*(1+Expenses!$E$8)</f>
        <v>0</v>
      </c>
      <c r="D19" s="54">
        <f>CashYear1!D19*(1+Expenses!$E$8)</f>
        <v>0</v>
      </c>
      <c r="E19" s="54">
        <f>CashYear1!E19*(1+Expenses!$E$8)</f>
        <v>0</v>
      </c>
      <c r="F19" s="54">
        <f>CashYear1!F19*(1+Expenses!$E$8)</f>
        <v>0</v>
      </c>
      <c r="G19" s="54">
        <f>CashYear1!G19*(1+Expenses!$E$8)</f>
        <v>0</v>
      </c>
      <c r="H19" s="54">
        <f>CashYear1!H19*(1+Expenses!$E$8)</f>
        <v>0</v>
      </c>
      <c r="I19" s="54">
        <f>CashYear1!I19*(1+Expenses!$E$8)</f>
        <v>0</v>
      </c>
      <c r="J19" s="54">
        <f>CashYear1!J19*(1+Expenses!$E$8)</f>
        <v>0</v>
      </c>
      <c r="K19" s="54">
        <f>CashYear1!K19*(1+Expenses!$E$8)</f>
        <v>0</v>
      </c>
      <c r="L19" s="54">
        <f>CashYear1!L19*(1+Expenses!$E$8)</f>
        <v>0</v>
      </c>
      <c r="M19" s="54">
        <f>CashYear1!M19*(1+Expenses!$E$8)</f>
        <v>0</v>
      </c>
      <c r="N19" s="54">
        <f>CashYear1!N19*(1+Expenses!$E$8)</f>
        <v>0</v>
      </c>
      <c r="O19" s="190">
        <f t="shared" si="5"/>
        <v>0</v>
      </c>
      <c r="P19" s="57"/>
    </row>
    <row r="20" spans="1:16" x14ac:dyDescent="0.45">
      <c r="A20" s="1"/>
      <c r="B20" s="44" t="str">
        <f>CashYear1!B20</f>
        <v>Other G&amp;A</v>
      </c>
      <c r="C20" s="54">
        <f>CashYear1!C20*(1+Expenses!$E$13)</f>
        <v>0</v>
      </c>
      <c r="D20" s="54">
        <f>CashYear1!D20*(1+Expenses!$E$13)</f>
        <v>0</v>
      </c>
      <c r="E20" s="54">
        <f>CashYear1!E20*(1+Expenses!$E$13)</f>
        <v>0</v>
      </c>
      <c r="F20" s="54">
        <f>CashYear1!F20*(1+Expenses!$E$13)</f>
        <v>0</v>
      </c>
      <c r="G20" s="54">
        <f>CashYear1!G20*(1+Expenses!$E$13)</f>
        <v>0</v>
      </c>
      <c r="H20" s="54">
        <f>CashYear1!H20*(1+Expenses!$E$13)</f>
        <v>0</v>
      </c>
      <c r="I20" s="54">
        <f>CashYear1!I20*(1+Expenses!$E$13)</f>
        <v>0</v>
      </c>
      <c r="J20" s="54">
        <f>CashYear1!J20*(1+Expenses!$E$13)</f>
        <v>0</v>
      </c>
      <c r="K20" s="54">
        <f>CashYear1!K20*(1+Expenses!$E$13)</f>
        <v>0</v>
      </c>
      <c r="L20" s="54">
        <f>CashYear1!L20*(1+Expenses!$E$13)</f>
        <v>0</v>
      </c>
      <c r="M20" s="54">
        <f>CashYear1!M20*(1+Expenses!$E$13)</f>
        <v>0</v>
      </c>
      <c r="N20" s="54">
        <f>CashYear1!N20*(1+Expenses!$E$13)</f>
        <v>0</v>
      </c>
      <c r="O20" s="190">
        <f t="shared" si="5"/>
        <v>0</v>
      </c>
      <c r="P20" s="57"/>
    </row>
    <row r="21" spans="1:16" x14ac:dyDescent="0.45">
      <c r="A21" s="1"/>
      <c r="B21" s="44" t="str">
        <f>CashYear1!B21</f>
        <v>Production</v>
      </c>
      <c r="C21" s="54">
        <f>CashYear1!C21*(1+Expenses!$E$18)</f>
        <v>0</v>
      </c>
      <c r="D21" s="54">
        <f>CashYear1!D21*(1+Expenses!$E$18)</f>
        <v>0</v>
      </c>
      <c r="E21" s="54">
        <f>CashYear1!E21*(1+Expenses!$E$18)</f>
        <v>0</v>
      </c>
      <c r="F21" s="54">
        <f>CashYear1!F21*(1+Expenses!$E$18)</f>
        <v>0</v>
      </c>
      <c r="G21" s="54">
        <f>CashYear1!G21*(1+Expenses!$E$18)</f>
        <v>0</v>
      </c>
      <c r="H21" s="54">
        <f>CashYear1!H21*(1+Expenses!$E$18)</f>
        <v>0</v>
      </c>
      <c r="I21" s="54">
        <f>CashYear1!I21*(1+Expenses!$E$18)</f>
        <v>0</v>
      </c>
      <c r="J21" s="54">
        <f>CashYear1!J21*(1+Expenses!$E$18)</f>
        <v>0</v>
      </c>
      <c r="K21" s="54">
        <f>CashYear1!K21*(1+Expenses!$E$18)</f>
        <v>0</v>
      </c>
      <c r="L21" s="54">
        <f>CashYear1!L21*(1+Expenses!$E$18)</f>
        <v>0</v>
      </c>
      <c r="M21" s="54">
        <f>CashYear1!M21*(1+Expenses!$E$18)</f>
        <v>0</v>
      </c>
      <c r="N21" s="54">
        <f>CashYear1!N21*(1+Expenses!$E$18)</f>
        <v>0</v>
      </c>
      <c r="O21" s="190">
        <f>SUM(C21:N21)</f>
        <v>0</v>
      </c>
      <c r="P21" s="57"/>
    </row>
    <row r="22" spans="1:16" x14ac:dyDescent="0.45">
      <c r="A22" s="1"/>
      <c r="B22" s="44" t="str">
        <f>CashYear1!B22</f>
        <v>Occupancy</v>
      </c>
      <c r="C22" s="54">
        <f>CashYear1!C22*(1+Expenses!$E$23)</f>
        <v>0</v>
      </c>
      <c r="D22" s="54">
        <f>CashYear1!D22*(1+Expenses!$E$23)</f>
        <v>0</v>
      </c>
      <c r="E22" s="54">
        <f>CashYear1!E22*(1+Expenses!$E$23)</f>
        <v>0</v>
      </c>
      <c r="F22" s="54">
        <f>CashYear1!F22*(1+Expenses!$E$23)</f>
        <v>0</v>
      </c>
      <c r="G22" s="54">
        <f>CashYear1!G22*(1+Expenses!$E$23)</f>
        <v>0</v>
      </c>
      <c r="H22" s="54">
        <f>CashYear1!H22*(1+Expenses!$E$23)</f>
        <v>0</v>
      </c>
      <c r="I22" s="54">
        <f>CashYear1!I22*(1+Expenses!$E$23)</f>
        <v>0</v>
      </c>
      <c r="J22" s="54">
        <f>CashYear1!J22*(1+Expenses!$E$23)</f>
        <v>0</v>
      </c>
      <c r="K22" s="54">
        <f>CashYear1!K22*(1+Expenses!$E$23)</f>
        <v>0</v>
      </c>
      <c r="L22" s="54">
        <f>CashYear1!L22*(1+Expenses!$E$23)</f>
        <v>0</v>
      </c>
      <c r="M22" s="54">
        <f>CashYear1!M22*(1+Expenses!$E$23)</f>
        <v>0</v>
      </c>
      <c r="N22" s="54">
        <f>CashYear1!N22*(1+Expenses!$E$23)</f>
        <v>0</v>
      </c>
      <c r="O22" s="190">
        <f t="shared" si="5"/>
        <v>0</v>
      </c>
      <c r="P22" s="57"/>
    </row>
    <row r="23" spans="1:16" x14ac:dyDescent="0.45">
      <c r="A23" s="1"/>
      <c r="B23" s="44" t="str">
        <f>CashYear1!B23</f>
        <v xml:space="preserve">Interest  </v>
      </c>
      <c r="C23" s="54">
        <f>Loans!N3</f>
        <v>0</v>
      </c>
      <c r="D23" s="54">
        <f>Loans!O3</f>
        <v>0</v>
      </c>
      <c r="E23" s="54">
        <f>Loans!P3</f>
        <v>0</v>
      </c>
      <c r="F23" s="54">
        <f>Loans!Q3</f>
        <v>0</v>
      </c>
      <c r="G23" s="54">
        <f>Loans!R3</f>
        <v>0</v>
      </c>
      <c r="H23" s="54">
        <f>Loans!S3</f>
        <v>0</v>
      </c>
      <c r="I23" s="54">
        <f>Loans!T3</f>
        <v>0</v>
      </c>
      <c r="J23" s="54">
        <f>Loans!U3</f>
        <v>0</v>
      </c>
      <c r="K23" s="54">
        <f>Loans!V3</f>
        <v>0</v>
      </c>
      <c r="L23" s="54">
        <f>Loans!W3</f>
        <v>0</v>
      </c>
      <c r="M23" s="54">
        <f>Loans!X3</f>
        <v>0</v>
      </c>
      <c r="N23" s="54">
        <f>Loans!Y3</f>
        <v>0</v>
      </c>
      <c r="O23" s="190">
        <f t="shared" ref="O23:O32" si="6">SUM(C23:N23)</f>
        <v>0</v>
      </c>
      <c r="P23" s="57"/>
    </row>
    <row r="24" spans="1:16" ht="14.65" thickBot="1" x14ac:dyDescent="0.5">
      <c r="A24" s="1"/>
      <c r="B24" s="44" t="str">
        <f>CashYear1!B24</f>
        <v>Depreciation</v>
      </c>
      <c r="C24" s="54">
        <f>CashYear1!C24*(1+CashYear2!$C71)</f>
        <v>0</v>
      </c>
      <c r="D24" s="54">
        <f>CashYear1!D24*(1+CashYear2!$C71)</f>
        <v>0</v>
      </c>
      <c r="E24" s="54">
        <f>CashYear1!E24*(1+CashYear2!$C71)</f>
        <v>0</v>
      </c>
      <c r="F24" s="54">
        <f>CashYear1!F24*(1+CashYear2!$C71)</f>
        <v>0</v>
      </c>
      <c r="G24" s="54">
        <f>CashYear1!G24*(1+CashYear2!$C71)</f>
        <v>0</v>
      </c>
      <c r="H24" s="54">
        <f>CashYear1!H24*(1+CashYear2!$C71)</f>
        <v>0</v>
      </c>
      <c r="I24" s="54">
        <f>CashYear1!I24*(1+CashYear2!$C71)</f>
        <v>0</v>
      </c>
      <c r="J24" s="54">
        <f>CashYear1!J24*(1+CashYear2!$C71)</f>
        <v>0</v>
      </c>
      <c r="K24" s="54">
        <f>CashYear1!K24*(1+CashYear2!$C71)</f>
        <v>0</v>
      </c>
      <c r="L24" s="54">
        <f>CashYear1!L24*(1+CashYear2!$C71)</f>
        <v>0</v>
      </c>
      <c r="M24" s="54">
        <f>CashYear1!M24*(1+CashYear2!$C71)</f>
        <v>0</v>
      </c>
      <c r="N24" s="54">
        <f>CashYear1!N24*(1+CashYear2!$C71)</f>
        <v>0</v>
      </c>
      <c r="O24" s="190">
        <f t="shared" si="6"/>
        <v>0</v>
      </c>
      <c r="P24" s="57"/>
    </row>
    <row r="25" spans="1:16" hidden="1" outlineLevel="1" x14ac:dyDescent="0.45">
      <c r="A25" s="1"/>
      <c r="B25" s="44" t="str">
        <f>CashYear1!B25</f>
        <v>Other Category 1</v>
      </c>
      <c r="C25" s="54">
        <f>CashYear1!C25*(1+CashYear2!$C72)</f>
        <v>0</v>
      </c>
      <c r="D25" s="54">
        <f>CashYear1!D25*(1+CashYear2!$C72)</f>
        <v>0</v>
      </c>
      <c r="E25" s="54">
        <f>CashYear1!E25*(1+CashYear2!$C72)</f>
        <v>0</v>
      </c>
      <c r="F25" s="54">
        <f>CashYear1!F25*(1+CashYear2!$C72)</f>
        <v>0</v>
      </c>
      <c r="G25" s="54">
        <f>CashYear1!G25*(1+CashYear2!$C72)</f>
        <v>0</v>
      </c>
      <c r="H25" s="54">
        <f>CashYear1!H25*(1+CashYear2!$C72)</f>
        <v>0</v>
      </c>
      <c r="I25" s="54">
        <f>CashYear1!I25*(1+CashYear2!$C72)</f>
        <v>0</v>
      </c>
      <c r="J25" s="54">
        <f>CashYear1!J25*(1+CashYear2!$C72)</f>
        <v>0</v>
      </c>
      <c r="K25" s="54">
        <f>CashYear1!K25*(1+CashYear2!$C72)</f>
        <v>0</v>
      </c>
      <c r="L25" s="54">
        <f>CashYear1!L25*(1+CashYear2!$C72)</f>
        <v>0</v>
      </c>
      <c r="M25" s="54">
        <f>CashYear1!M25*(1+CashYear2!$C72)</f>
        <v>0</v>
      </c>
      <c r="N25" s="54">
        <f>CashYear1!N25*(1+CashYear2!$C72)</f>
        <v>0</v>
      </c>
      <c r="O25" s="190">
        <f t="shared" si="6"/>
        <v>0</v>
      </c>
      <c r="P25" s="57"/>
    </row>
    <row r="26" spans="1:16" hidden="1" outlineLevel="1" x14ac:dyDescent="0.45">
      <c r="A26" s="1"/>
      <c r="B26" s="44" t="str">
        <f>CashYear1!B26</f>
        <v>Other Category 2</v>
      </c>
      <c r="C26" s="54">
        <f>CashYear1!C26*(1+CashYear2!$C73)</f>
        <v>0</v>
      </c>
      <c r="D26" s="54">
        <f>CashYear1!D26*(1+CashYear2!$C73)</f>
        <v>0</v>
      </c>
      <c r="E26" s="54">
        <f>CashYear1!E26*(1+CashYear2!$C73)</f>
        <v>0</v>
      </c>
      <c r="F26" s="54">
        <f>CashYear1!F26*(1+CashYear2!$C73)</f>
        <v>0</v>
      </c>
      <c r="G26" s="54">
        <f>CashYear1!G26*(1+CashYear2!$C73)</f>
        <v>0</v>
      </c>
      <c r="H26" s="54">
        <f>CashYear1!H26*(1+CashYear2!$C73)</f>
        <v>0</v>
      </c>
      <c r="I26" s="54">
        <f>CashYear1!I26*(1+CashYear2!$C73)</f>
        <v>0</v>
      </c>
      <c r="J26" s="54">
        <f>CashYear1!J26*(1+CashYear2!$C73)</f>
        <v>0</v>
      </c>
      <c r="K26" s="54">
        <f>CashYear1!K26*(1+CashYear2!$C73)</f>
        <v>0</v>
      </c>
      <c r="L26" s="54">
        <f>CashYear1!L26*(1+CashYear2!$C73)</f>
        <v>0</v>
      </c>
      <c r="M26" s="54">
        <f>CashYear1!M26*(1+CashYear2!$C73)</f>
        <v>0</v>
      </c>
      <c r="N26" s="54">
        <f>CashYear1!N26*(1+CashYear2!$C73)</f>
        <v>0</v>
      </c>
      <c r="O26" s="190">
        <f t="shared" si="6"/>
        <v>0</v>
      </c>
      <c r="P26" s="57"/>
    </row>
    <row r="27" spans="1:16" hidden="1" outlineLevel="1" x14ac:dyDescent="0.45">
      <c r="A27" s="1"/>
      <c r="B27" s="44" t="str">
        <f>CashYear1!B27</f>
        <v>Other Category 3</v>
      </c>
      <c r="C27" s="54">
        <f>CashYear1!C27*(1+CashYear2!$C74)</f>
        <v>0</v>
      </c>
      <c r="D27" s="54">
        <f>CashYear1!D27*(1+CashYear2!$C74)</f>
        <v>0</v>
      </c>
      <c r="E27" s="54">
        <f>CashYear1!E27*(1+CashYear2!$C74)</f>
        <v>0</v>
      </c>
      <c r="F27" s="54">
        <f>CashYear1!F27*(1+CashYear2!$C74)</f>
        <v>0</v>
      </c>
      <c r="G27" s="54">
        <f>CashYear1!G27*(1+CashYear2!$C74)</f>
        <v>0</v>
      </c>
      <c r="H27" s="54">
        <f>CashYear1!H27*(1+CashYear2!$C74)</f>
        <v>0</v>
      </c>
      <c r="I27" s="54">
        <f>CashYear1!I27*(1+CashYear2!$C74)</f>
        <v>0</v>
      </c>
      <c r="J27" s="54">
        <f>CashYear1!J27*(1+CashYear2!$C74)</f>
        <v>0</v>
      </c>
      <c r="K27" s="54">
        <f>CashYear1!K27*(1+CashYear2!$C74)</f>
        <v>0</v>
      </c>
      <c r="L27" s="54">
        <f>CashYear1!L27*(1+CashYear2!$C74)</f>
        <v>0</v>
      </c>
      <c r="M27" s="54">
        <f>CashYear1!M27*(1+CashYear2!$C74)</f>
        <v>0</v>
      </c>
      <c r="N27" s="54">
        <f>CashYear1!N27*(1+CashYear2!$C74)</f>
        <v>0</v>
      </c>
      <c r="O27" s="190">
        <f t="shared" si="6"/>
        <v>0</v>
      </c>
      <c r="P27" s="57"/>
    </row>
    <row r="28" spans="1:16" hidden="1" outlineLevel="1" x14ac:dyDescent="0.45">
      <c r="A28" s="1"/>
      <c r="B28" s="44" t="str">
        <f>CashYear1!B28</f>
        <v>Other Category 4</v>
      </c>
      <c r="C28" s="54">
        <f>CashYear1!C28*(1+CashYear2!$C75)</f>
        <v>0</v>
      </c>
      <c r="D28" s="54">
        <f>CashYear1!D28*(1+CashYear2!$C75)</f>
        <v>0</v>
      </c>
      <c r="E28" s="54">
        <f>CashYear1!E28*(1+CashYear2!$C75)</f>
        <v>0</v>
      </c>
      <c r="F28" s="54">
        <f>CashYear1!F28*(1+CashYear2!$C75)</f>
        <v>0</v>
      </c>
      <c r="G28" s="54">
        <f>CashYear1!G28*(1+CashYear2!$C75)</f>
        <v>0</v>
      </c>
      <c r="H28" s="54">
        <f>CashYear1!H28*(1+CashYear2!$C75)</f>
        <v>0</v>
      </c>
      <c r="I28" s="54">
        <f>CashYear1!I28*(1+CashYear2!$C75)</f>
        <v>0</v>
      </c>
      <c r="J28" s="54">
        <f>CashYear1!J28*(1+CashYear2!$C75)</f>
        <v>0</v>
      </c>
      <c r="K28" s="54">
        <f>CashYear1!K28*(1+CashYear2!$C75)</f>
        <v>0</v>
      </c>
      <c r="L28" s="54">
        <f>CashYear1!L28*(1+CashYear2!$C75)</f>
        <v>0</v>
      </c>
      <c r="M28" s="54">
        <f>CashYear1!M28*(1+CashYear2!$C75)</f>
        <v>0</v>
      </c>
      <c r="N28" s="54">
        <f>CashYear1!N28*(1+CashYear2!$C75)</f>
        <v>0</v>
      </c>
      <c r="O28" s="190">
        <f t="shared" si="6"/>
        <v>0</v>
      </c>
      <c r="P28" s="57"/>
    </row>
    <row r="29" spans="1:16" hidden="1" outlineLevel="1" x14ac:dyDescent="0.45">
      <c r="A29" s="1"/>
      <c r="B29" s="44" t="str">
        <f>CashYear1!B29</f>
        <v>Other Category 5</v>
      </c>
      <c r="C29" s="54">
        <f>CashYear1!C29*(1+CashYear2!$C76)</f>
        <v>0</v>
      </c>
      <c r="D29" s="54">
        <f>CashYear1!D29*(1+CashYear2!$C76)</f>
        <v>0</v>
      </c>
      <c r="E29" s="54">
        <f>CashYear1!E29*(1+CashYear2!$C76)</f>
        <v>0</v>
      </c>
      <c r="F29" s="54">
        <f>CashYear1!F29*(1+CashYear2!$C76)</f>
        <v>0</v>
      </c>
      <c r="G29" s="54">
        <f>CashYear1!G29*(1+CashYear2!$C76)</f>
        <v>0</v>
      </c>
      <c r="H29" s="54">
        <f>CashYear1!H29*(1+CashYear2!$C76)</f>
        <v>0</v>
      </c>
      <c r="I29" s="54">
        <f>CashYear1!I29*(1+CashYear2!$C76)</f>
        <v>0</v>
      </c>
      <c r="J29" s="54">
        <f>CashYear1!J29*(1+CashYear2!$C76)</f>
        <v>0</v>
      </c>
      <c r="K29" s="54">
        <f>CashYear1!K29*(1+CashYear2!$C76)</f>
        <v>0</v>
      </c>
      <c r="L29" s="54">
        <f>CashYear1!L29*(1+CashYear2!$C76)</f>
        <v>0</v>
      </c>
      <c r="M29" s="54">
        <f>CashYear1!M29*(1+CashYear2!$C76)</f>
        <v>0</v>
      </c>
      <c r="N29" s="54">
        <f>CashYear1!N29*(1+CashYear2!$C76)</f>
        <v>0</v>
      </c>
      <c r="O29" s="190">
        <f t="shared" si="6"/>
        <v>0</v>
      </c>
      <c r="P29" s="57"/>
    </row>
    <row r="30" spans="1:16" hidden="1" outlineLevel="1" x14ac:dyDescent="0.45">
      <c r="A30" s="1"/>
      <c r="B30" s="44" t="str">
        <f>CashYear1!B30</f>
        <v>Other Category 6</v>
      </c>
      <c r="C30" s="54">
        <f>CashYear1!C30*(1+CashYear2!$C77)</f>
        <v>0</v>
      </c>
      <c r="D30" s="54">
        <f>CashYear1!D30*(1+CashYear2!$C77)</f>
        <v>0</v>
      </c>
      <c r="E30" s="54">
        <f>CashYear1!E30*(1+CashYear2!$C77)</f>
        <v>0</v>
      </c>
      <c r="F30" s="54">
        <f>CashYear1!F30*(1+CashYear2!$C77)</f>
        <v>0</v>
      </c>
      <c r="G30" s="54">
        <f>CashYear1!G30*(1+CashYear2!$C77)</f>
        <v>0</v>
      </c>
      <c r="H30" s="54">
        <f>CashYear1!H30*(1+CashYear2!$C77)</f>
        <v>0</v>
      </c>
      <c r="I30" s="54">
        <f>CashYear1!I30*(1+CashYear2!$C77)</f>
        <v>0</v>
      </c>
      <c r="J30" s="54">
        <f>CashYear1!J30*(1+CashYear2!$C77)</f>
        <v>0</v>
      </c>
      <c r="K30" s="54">
        <f>CashYear1!K30*(1+CashYear2!$C77)</f>
        <v>0</v>
      </c>
      <c r="L30" s="54">
        <f>CashYear1!L30*(1+CashYear2!$C77)</f>
        <v>0</v>
      </c>
      <c r="M30" s="54">
        <f>CashYear1!M30*(1+CashYear2!$C77)</f>
        <v>0</v>
      </c>
      <c r="N30" s="54">
        <f>CashYear1!N30*(1+CashYear2!$C77)</f>
        <v>0</v>
      </c>
      <c r="O30" s="190">
        <f t="shared" si="6"/>
        <v>0</v>
      </c>
      <c r="P30" s="57"/>
    </row>
    <row r="31" spans="1:16" hidden="1" outlineLevel="1" x14ac:dyDescent="0.45">
      <c r="A31" s="1"/>
      <c r="B31" s="44" t="str">
        <f>CashYear1!B31</f>
        <v>Other Category 7</v>
      </c>
      <c r="C31" s="54">
        <f>CashYear1!C31*(1+CashYear2!$C78)</f>
        <v>0</v>
      </c>
      <c r="D31" s="54">
        <f>CashYear1!D31*(1+CashYear2!$C78)</f>
        <v>0</v>
      </c>
      <c r="E31" s="54">
        <f>CashYear1!E31*(1+CashYear2!$C78)</f>
        <v>0</v>
      </c>
      <c r="F31" s="54">
        <f>CashYear1!F31*(1+CashYear2!$C78)</f>
        <v>0</v>
      </c>
      <c r="G31" s="54">
        <f>CashYear1!G31*(1+CashYear2!$C78)</f>
        <v>0</v>
      </c>
      <c r="H31" s="54">
        <f>CashYear1!H31*(1+CashYear2!$C78)</f>
        <v>0</v>
      </c>
      <c r="I31" s="54">
        <f>CashYear1!I31*(1+CashYear2!$C78)</f>
        <v>0</v>
      </c>
      <c r="J31" s="54">
        <f>CashYear1!J31*(1+CashYear2!$C78)</f>
        <v>0</v>
      </c>
      <c r="K31" s="54">
        <f>CashYear1!K31*(1+CashYear2!$C78)</f>
        <v>0</v>
      </c>
      <c r="L31" s="54">
        <f>CashYear1!L31*(1+CashYear2!$C78)</f>
        <v>0</v>
      </c>
      <c r="M31" s="54">
        <f>CashYear1!M31*(1+CashYear2!$C78)</f>
        <v>0</v>
      </c>
      <c r="N31" s="54">
        <f>CashYear1!N31*(1+CashYear2!$C78)</f>
        <v>0</v>
      </c>
      <c r="O31" s="190">
        <f t="shared" si="6"/>
        <v>0</v>
      </c>
      <c r="P31" s="57"/>
    </row>
    <row r="32" spans="1:16" hidden="1" outlineLevel="1" x14ac:dyDescent="0.45">
      <c r="A32" s="1"/>
      <c r="B32" s="44" t="str">
        <f>CashYear1!B32</f>
        <v>Other Category 8</v>
      </c>
      <c r="C32" s="54">
        <f>CashYear1!C32*(1+CashYear2!$C79)</f>
        <v>0</v>
      </c>
      <c r="D32" s="54">
        <f>CashYear1!D32*(1+CashYear2!$C79)</f>
        <v>0</v>
      </c>
      <c r="E32" s="54">
        <f>CashYear1!E32*(1+CashYear2!$C79)</f>
        <v>0</v>
      </c>
      <c r="F32" s="54">
        <f>CashYear1!F32*(1+CashYear2!$C79)</f>
        <v>0</v>
      </c>
      <c r="G32" s="54">
        <f>CashYear1!G32*(1+CashYear2!$C79)</f>
        <v>0</v>
      </c>
      <c r="H32" s="54">
        <f>CashYear1!H32*(1+CashYear2!$C79)</f>
        <v>0</v>
      </c>
      <c r="I32" s="54">
        <f>CashYear1!I32*(1+CashYear2!$C79)</f>
        <v>0</v>
      </c>
      <c r="J32" s="54">
        <f>CashYear1!J32*(1+CashYear2!$C79)</f>
        <v>0</v>
      </c>
      <c r="K32" s="54">
        <f>CashYear1!K32*(1+CashYear2!$C79)</f>
        <v>0</v>
      </c>
      <c r="L32" s="54">
        <f>CashYear1!L32*(1+CashYear2!$C79)</f>
        <v>0</v>
      </c>
      <c r="M32" s="54">
        <f>CashYear1!M32*(1+CashYear2!$C79)</f>
        <v>0</v>
      </c>
      <c r="N32" s="54">
        <f>CashYear1!N32*(1+CashYear2!$C79)</f>
        <v>0</v>
      </c>
      <c r="O32" s="190">
        <f t="shared" si="6"/>
        <v>0</v>
      </c>
      <c r="P32" s="57"/>
    </row>
    <row r="33" spans="1:19" hidden="1" outlineLevel="1" x14ac:dyDescent="0.45">
      <c r="A33" s="1"/>
      <c r="B33" s="44" t="str">
        <f>CashYear1!B33</f>
        <v>Other Category 9</v>
      </c>
      <c r="C33" s="54">
        <f>CashYear1!C33*(1+CashYear2!$C80)</f>
        <v>0</v>
      </c>
      <c r="D33" s="54">
        <f>CashYear1!D33*(1+CashYear2!$C80)</f>
        <v>0</v>
      </c>
      <c r="E33" s="54">
        <f>CashYear1!E33*(1+CashYear2!$C80)</f>
        <v>0</v>
      </c>
      <c r="F33" s="54">
        <f>CashYear1!F33*(1+CashYear2!$C80)</f>
        <v>0</v>
      </c>
      <c r="G33" s="54">
        <f>CashYear1!G33*(1+CashYear2!$C80)</f>
        <v>0</v>
      </c>
      <c r="H33" s="54">
        <f>CashYear1!H33*(1+CashYear2!$C80)</f>
        <v>0</v>
      </c>
      <c r="I33" s="54">
        <f>CashYear1!I33*(1+CashYear2!$C80)</f>
        <v>0</v>
      </c>
      <c r="J33" s="54">
        <f>CashYear1!J33*(1+CashYear2!$C80)</f>
        <v>0</v>
      </c>
      <c r="K33" s="54">
        <f>CashYear1!K33*(1+CashYear2!$C80)</f>
        <v>0</v>
      </c>
      <c r="L33" s="54">
        <f>CashYear1!L33*(1+CashYear2!$C80)</f>
        <v>0</v>
      </c>
      <c r="M33" s="54">
        <f>CashYear1!M33*(1+CashYear2!$C80)</f>
        <v>0</v>
      </c>
      <c r="N33" s="54">
        <f>CashYear1!N33*(1+CashYear2!$C80)</f>
        <v>0</v>
      </c>
      <c r="O33" s="190">
        <f>SUM(D33:N33)</f>
        <v>0</v>
      </c>
      <c r="P33" s="57"/>
    </row>
    <row r="34" spans="1:19" ht="14.65" hidden="1" outlineLevel="1" thickBot="1" x14ac:dyDescent="0.5">
      <c r="A34" s="1"/>
      <c r="B34" s="44" t="str">
        <f>CashYear1!B34</f>
        <v>Other Category 10</v>
      </c>
      <c r="C34" s="57">
        <f>CashYear1!C24</f>
        <v>0</v>
      </c>
      <c r="D34" s="57">
        <f>CashYear1!D24</f>
        <v>0</v>
      </c>
      <c r="E34" s="57">
        <f>CashYear1!E24</f>
        <v>0</v>
      </c>
      <c r="F34" s="57">
        <f>CashYear1!F24</f>
        <v>0</v>
      </c>
      <c r="G34" s="57">
        <f>CashYear1!G24</f>
        <v>0</v>
      </c>
      <c r="H34" s="57">
        <f>CashYear1!H24</f>
        <v>0</v>
      </c>
      <c r="I34" s="57">
        <f>CashYear1!I24</f>
        <v>0</v>
      </c>
      <c r="J34" s="57">
        <f>CashYear1!J24</f>
        <v>0</v>
      </c>
      <c r="K34" s="57">
        <f>CashYear1!K24</f>
        <v>0</v>
      </c>
      <c r="L34" s="57">
        <f>CashYear1!L24</f>
        <v>0</v>
      </c>
      <c r="M34" s="57">
        <f>CashYear1!M24</f>
        <v>0</v>
      </c>
      <c r="N34" s="57">
        <f>CashYear1!N24</f>
        <v>0</v>
      </c>
      <c r="O34" s="190">
        <f t="shared" si="5"/>
        <v>0</v>
      </c>
      <c r="P34" s="57"/>
      <c r="Q34" s="89"/>
    </row>
    <row r="35" spans="1:19" s="24" customFormat="1" ht="15" collapsed="1" thickTop="1" thickBot="1" x14ac:dyDescent="0.5">
      <c r="A35" s="47" t="s">
        <v>10</v>
      </c>
      <c r="B35" s="48"/>
      <c r="C35" s="55">
        <f t="shared" ref="C35:O35" si="7">SUM(C18:C34)</f>
        <v>0</v>
      </c>
      <c r="D35" s="55">
        <f t="shared" si="7"/>
        <v>0</v>
      </c>
      <c r="E35" s="55">
        <f t="shared" si="7"/>
        <v>0</v>
      </c>
      <c r="F35" s="55">
        <f t="shared" si="7"/>
        <v>0</v>
      </c>
      <c r="G35" s="55">
        <f t="shared" si="7"/>
        <v>0</v>
      </c>
      <c r="H35" s="55">
        <f t="shared" si="7"/>
        <v>0</v>
      </c>
      <c r="I35" s="55">
        <f t="shared" si="7"/>
        <v>0</v>
      </c>
      <c r="J35" s="55">
        <f t="shared" si="7"/>
        <v>0</v>
      </c>
      <c r="K35" s="55">
        <f t="shared" si="7"/>
        <v>0</v>
      </c>
      <c r="L35" s="55">
        <f t="shared" si="7"/>
        <v>0</v>
      </c>
      <c r="M35" s="55">
        <f t="shared" si="7"/>
        <v>0</v>
      </c>
      <c r="N35" s="55">
        <f t="shared" si="7"/>
        <v>0</v>
      </c>
      <c r="O35" s="55">
        <f t="shared" si="7"/>
        <v>0</v>
      </c>
      <c r="P35" s="74"/>
      <c r="Q35" s="88"/>
    </row>
    <row r="36" spans="1:19" s="24" customFormat="1" ht="15" thickTop="1" thickBot="1" x14ac:dyDescent="0.5">
      <c r="A36" s="47" t="s">
        <v>37</v>
      </c>
      <c r="B36" s="48"/>
      <c r="C36" s="55">
        <f t="shared" ref="C36:N36" si="8">C15-C35</f>
        <v>0</v>
      </c>
      <c r="D36" s="55">
        <f t="shared" si="8"/>
        <v>0</v>
      </c>
      <c r="E36" s="55">
        <f t="shared" si="8"/>
        <v>0</v>
      </c>
      <c r="F36" s="55">
        <f t="shared" si="8"/>
        <v>0</v>
      </c>
      <c r="G36" s="55">
        <f t="shared" si="8"/>
        <v>0</v>
      </c>
      <c r="H36" s="55">
        <f t="shared" si="8"/>
        <v>0</v>
      </c>
      <c r="I36" s="55">
        <f t="shared" si="8"/>
        <v>0</v>
      </c>
      <c r="J36" s="55">
        <f t="shared" si="8"/>
        <v>0</v>
      </c>
      <c r="K36" s="55">
        <f t="shared" si="8"/>
        <v>0</v>
      </c>
      <c r="L36" s="55">
        <f t="shared" si="8"/>
        <v>0</v>
      </c>
      <c r="M36" s="55">
        <f t="shared" si="8"/>
        <v>0</v>
      </c>
      <c r="N36" s="55">
        <f t="shared" si="8"/>
        <v>0</v>
      </c>
      <c r="O36" s="55">
        <f>O6-O13-O35</f>
        <v>0</v>
      </c>
      <c r="P36" s="74"/>
      <c r="Q36" s="91"/>
    </row>
    <row r="37" spans="1:19" ht="14.65" outlineLevel="1" thickTop="1" x14ac:dyDescent="0.45">
      <c r="B37" s="138" t="s">
        <v>41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S37" s="89"/>
    </row>
    <row r="38" spans="1:19" outlineLevel="1" x14ac:dyDescent="0.45">
      <c r="B38" s="138" t="s">
        <v>43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S38" s="90"/>
    </row>
    <row r="39" spans="1:19" outlineLevel="1" x14ac:dyDescent="0.45">
      <c r="B39" s="138" t="s">
        <v>45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9" ht="14.65" outlineLevel="1" thickBot="1" x14ac:dyDescent="0.5">
      <c r="B40" s="167" t="s">
        <v>44</v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</row>
    <row r="41" spans="1:19" ht="14.65" outlineLevel="1" thickTop="1" x14ac:dyDescent="0.45">
      <c r="B41" s="138" t="s">
        <v>42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80"/>
      <c r="P41" s="58"/>
    </row>
    <row r="42" spans="1:19" outlineLevel="1" x14ac:dyDescent="0.45">
      <c r="B42" s="138" t="s">
        <v>46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80"/>
      <c r="P42" s="58"/>
    </row>
    <row r="43" spans="1:19" outlineLevel="1" x14ac:dyDescent="0.45">
      <c r="B43" s="138" t="s">
        <v>47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</row>
    <row r="44" spans="1:19" outlineLevel="1" x14ac:dyDescent="0.45">
      <c r="B44" s="138" t="s">
        <v>48</v>
      </c>
      <c r="C44" s="139">
        <f>Loans!N4*-1</f>
        <v>0</v>
      </c>
      <c r="D44" s="139">
        <f>Loans!O4*-1</f>
        <v>0</v>
      </c>
      <c r="E44" s="139">
        <f>Loans!P4*-1</f>
        <v>0</v>
      </c>
      <c r="F44" s="139">
        <f>Loans!Q4*-1</f>
        <v>0</v>
      </c>
      <c r="G44" s="139">
        <f>Loans!R4*-1</f>
        <v>0</v>
      </c>
      <c r="H44" s="139">
        <f>Loans!S4*-1</f>
        <v>0</v>
      </c>
      <c r="I44" s="139">
        <f>Loans!T4*-1</f>
        <v>0</v>
      </c>
      <c r="J44" s="139">
        <f>Loans!U4*-1</f>
        <v>0</v>
      </c>
      <c r="K44" s="139">
        <f>Loans!V4*-1</f>
        <v>0</v>
      </c>
      <c r="L44" s="139">
        <f>Loans!W4*-1</f>
        <v>0</v>
      </c>
      <c r="M44" s="139">
        <f>Loans!X4*-1</f>
        <v>0</v>
      </c>
      <c r="N44" s="139">
        <f>Loans!Y4*-1</f>
        <v>0</v>
      </c>
    </row>
    <row r="45" spans="1:19" ht="14.65" outlineLevel="1" thickBot="1" x14ac:dyDescent="0.5">
      <c r="B45" s="138" t="s">
        <v>49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</row>
    <row r="46" spans="1:19" ht="15" thickTop="1" thickBot="1" x14ac:dyDescent="0.5">
      <c r="A46" s="52" t="s">
        <v>40</v>
      </c>
      <c r="B46" s="53"/>
      <c r="C46" s="76">
        <f t="shared" ref="C46:N46" si="9">C2+C36+SUM(C37:C45)</f>
        <v>0</v>
      </c>
      <c r="D46" s="76">
        <f t="shared" si="9"/>
        <v>0</v>
      </c>
      <c r="E46" s="76">
        <f t="shared" si="9"/>
        <v>0</v>
      </c>
      <c r="F46" s="76">
        <f t="shared" si="9"/>
        <v>0</v>
      </c>
      <c r="G46" s="76">
        <f t="shared" si="9"/>
        <v>0</v>
      </c>
      <c r="H46" s="76">
        <f t="shared" si="9"/>
        <v>0</v>
      </c>
      <c r="I46" s="76">
        <f t="shared" si="9"/>
        <v>0</v>
      </c>
      <c r="J46" s="76">
        <f t="shared" si="9"/>
        <v>0</v>
      </c>
      <c r="K46" s="76">
        <f t="shared" si="9"/>
        <v>0</v>
      </c>
      <c r="L46" s="76">
        <f t="shared" si="9"/>
        <v>0</v>
      </c>
      <c r="M46" s="76">
        <f t="shared" si="9"/>
        <v>0</v>
      </c>
      <c r="N46" s="76">
        <f t="shared" si="9"/>
        <v>0</v>
      </c>
      <c r="O46" s="56"/>
      <c r="P46" s="56"/>
    </row>
    <row r="47" spans="1:19" ht="14.65" thickTop="1" x14ac:dyDescent="0.45">
      <c r="C47" s="58"/>
      <c r="D47" s="68"/>
      <c r="E47" s="68"/>
      <c r="F47" s="68"/>
      <c r="M47" s="58"/>
      <c r="O47" s="81"/>
      <c r="P47" s="68"/>
    </row>
    <row r="48" spans="1:19" ht="14.1" customHeight="1" x14ac:dyDescent="0.45">
      <c r="B48" s="92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1"/>
      <c r="N48" s="80"/>
    </row>
    <row r="49" spans="2:16" x14ac:dyDescent="0.45">
      <c r="B49" s="7" t="s">
        <v>14</v>
      </c>
      <c r="C49" s="58">
        <f>C46</f>
        <v>0</v>
      </c>
      <c r="D49" s="58">
        <f t="shared" ref="D49:N49" si="10">D46</f>
        <v>0</v>
      </c>
      <c r="E49" s="58">
        <f t="shared" si="10"/>
        <v>0</v>
      </c>
      <c r="F49" s="58">
        <f t="shared" si="10"/>
        <v>0</v>
      </c>
      <c r="G49" s="58">
        <f t="shared" si="10"/>
        <v>0</v>
      </c>
      <c r="H49" s="58">
        <f t="shared" si="10"/>
        <v>0</v>
      </c>
      <c r="I49" s="58">
        <f t="shared" si="10"/>
        <v>0</v>
      </c>
      <c r="J49" s="58">
        <f t="shared" si="10"/>
        <v>0</v>
      </c>
      <c r="K49" s="58">
        <f t="shared" si="10"/>
        <v>0</v>
      </c>
      <c r="L49" s="58">
        <f t="shared" si="10"/>
        <v>0</v>
      </c>
      <c r="M49" s="58">
        <f t="shared" si="10"/>
        <v>0</v>
      </c>
      <c r="N49" s="58">
        <f t="shared" si="10"/>
        <v>0</v>
      </c>
      <c r="O49" s="81"/>
      <c r="P49" s="68"/>
    </row>
    <row r="50" spans="2:16" x14ac:dyDescent="0.45">
      <c r="B50" s="7" t="s">
        <v>15</v>
      </c>
      <c r="C50" s="58">
        <f>CashYear1!N50-CashYear2!C37</f>
        <v>0</v>
      </c>
      <c r="D50" s="58">
        <f t="shared" ref="D50:N50" si="11">C50-D37</f>
        <v>0</v>
      </c>
      <c r="E50" s="58">
        <f t="shared" si="11"/>
        <v>0</v>
      </c>
      <c r="F50" s="58">
        <f t="shared" si="11"/>
        <v>0</v>
      </c>
      <c r="G50" s="58">
        <f t="shared" si="11"/>
        <v>0</v>
      </c>
      <c r="H50" s="58">
        <f t="shared" si="11"/>
        <v>0</v>
      </c>
      <c r="I50" s="58">
        <f t="shared" si="11"/>
        <v>0</v>
      </c>
      <c r="J50" s="58">
        <f t="shared" si="11"/>
        <v>0</v>
      </c>
      <c r="K50" s="58">
        <f t="shared" si="11"/>
        <v>0</v>
      </c>
      <c r="L50" s="58">
        <f t="shared" si="11"/>
        <v>0</v>
      </c>
      <c r="M50" s="58">
        <f t="shared" si="11"/>
        <v>0</v>
      </c>
      <c r="N50" s="58">
        <f t="shared" si="11"/>
        <v>0</v>
      </c>
    </row>
    <row r="51" spans="2:16" x14ac:dyDescent="0.45">
      <c r="B51" s="7" t="s">
        <v>16</v>
      </c>
      <c r="C51" s="58">
        <f>CashYear1!N51-CashYear2!C38</f>
        <v>0</v>
      </c>
      <c r="D51" s="58">
        <f t="shared" ref="D51:N51" si="12">C51-D38</f>
        <v>0</v>
      </c>
      <c r="E51" s="58">
        <f t="shared" si="12"/>
        <v>0</v>
      </c>
      <c r="F51" s="58">
        <f t="shared" si="12"/>
        <v>0</v>
      </c>
      <c r="G51" s="58">
        <f t="shared" si="12"/>
        <v>0</v>
      </c>
      <c r="H51" s="58">
        <f t="shared" si="12"/>
        <v>0</v>
      </c>
      <c r="I51" s="58">
        <f t="shared" si="12"/>
        <v>0</v>
      </c>
      <c r="J51" s="58">
        <f t="shared" si="12"/>
        <v>0</v>
      </c>
      <c r="K51" s="58">
        <f t="shared" si="12"/>
        <v>0</v>
      </c>
      <c r="L51" s="58">
        <f t="shared" si="12"/>
        <v>0</v>
      </c>
      <c r="M51" s="58">
        <f t="shared" si="12"/>
        <v>0</v>
      </c>
      <c r="N51" s="58">
        <f t="shared" si="12"/>
        <v>0</v>
      </c>
    </row>
    <row r="52" spans="2:16" hidden="1" x14ac:dyDescent="0.45">
      <c r="B52" s="59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</row>
    <row r="53" spans="2:16" x14ac:dyDescent="0.45">
      <c r="B53" s="60" t="s">
        <v>13</v>
      </c>
      <c r="C53" s="83">
        <f>SUM(C49:C52)</f>
        <v>0</v>
      </c>
      <c r="D53" s="83">
        <f t="shared" ref="D53:N53" si="13">SUM(D49:D52)</f>
        <v>0</v>
      </c>
      <c r="E53" s="83">
        <f t="shared" si="13"/>
        <v>0</v>
      </c>
      <c r="F53" s="83">
        <f t="shared" si="13"/>
        <v>0</v>
      </c>
      <c r="G53" s="83">
        <f t="shared" si="13"/>
        <v>0</v>
      </c>
      <c r="H53" s="83">
        <f t="shared" si="13"/>
        <v>0</v>
      </c>
      <c r="I53" s="83">
        <f t="shared" si="13"/>
        <v>0</v>
      </c>
      <c r="J53" s="83">
        <f t="shared" si="13"/>
        <v>0</v>
      </c>
      <c r="K53" s="83">
        <f t="shared" si="13"/>
        <v>0</v>
      </c>
      <c r="L53" s="83">
        <f t="shared" si="13"/>
        <v>0</v>
      </c>
      <c r="M53" s="83">
        <f t="shared" si="13"/>
        <v>0</v>
      </c>
      <c r="N53" s="83">
        <f t="shared" si="13"/>
        <v>0</v>
      </c>
    </row>
    <row r="54" spans="2:16" x14ac:dyDescent="0.45">
      <c r="B54" s="1" t="s">
        <v>52</v>
      </c>
      <c r="C54" s="58">
        <f>CashYear1!N54-CashYear2!C39</f>
        <v>0</v>
      </c>
      <c r="D54" s="58">
        <f>C54-D39</f>
        <v>0</v>
      </c>
      <c r="E54" s="58">
        <f t="shared" ref="E54:N54" si="14">D54-E39</f>
        <v>0</v>
      </c>
      <c r="F54" s="58">
        <f t="shared" si="14"/>
        <v>0</v>
      </c>
      <c r="G54" s="58">
        <f t="shared" si="14"/>
        <v>0</v>
      </c>
      <c r="H54" s="58">
        <f t="shared" si="14"/>
        <v>0</v>
      </c>
      <c r="I54" s="58">
        <f t="shared" si="14"/>
        <v>0</v>
      </c>
      <c r="J54" s="58">
        <f t="shared" si="14"/>
        <v>0</v>
      </c>
      <c r="K54" s="58">
        <f t="shared" si="14"/>
        <v>0</v>
      </c>
      <c r="L54" s="58">
        <f t="shared" si="14"/>
        <v>0</v>
      </c>
      <c r="M54" s="58">
        <f t="shared" si="14"/>
        <v>0</v>
      </c>
      <c r="N54" s="58">
        <f t="shared" si="14"/>
        <v>0</v>
      </c>
    </row>
    <row r="55" spans="2:16" x14ac:dyDescent="0.45">
      <c r="B55" s="61" t="s">
        <v>19</v>
      </c>
      <c r="C55" s="58">
        <f>CashYear1!N55-CashYear2!C40</f>
        <v>0</v>
      </c>
      <c r="D55" s="82">
        <f>C55-D40</f>
        <v>0</v>
      </c>
      <c r="E55" s="82">
        <f t="shared" ref="E55:N55" si="15">D55-E40</f>
        <v>0</v>
      </c>
      <c r="F55" s="82">
        <f t="shared" si="15"/>
        <v>0</v>
      </c>
      <c r="G55" s="82">
        <f t="shared" si="15"/>
        <v>0</v>
      </c>
      <c r="H55" s="82">
        <f t="shared" si="15"/>
        <v>0</v>
      </c>
      <c r="I55" s="82">
        <f t="shared" si="15"/>
        <v>0</v>
      </c>
      <c r="J55" s="82">
        <f t="shared" si="15"/>
        <v>0</v>
      </c>
      <c r="K55" s="82">
        <f t="shared" si="15"/>
        <v>0</v>
      </c>
      <c r="L55" s="82">
        <f t="shared" si="15"/>
        <v>0</v>
      </c>
      <c r="M55" s="82">
        <f t="shared" si="15"/>
        <v>0</v>
      </c>
      <c r="N55" s="82">
        <f t="shared" si="15"/>
        <v>0</v>
      </c>
    </row>
    <row r="56" spans="2:16" x14ac:dyDescent="0.45">
      <c r="B56" s="66" t="s">
        <v>21</v>
      </c>
      <c r="C56" s="83">
        <f t="shared" ref="C56:N56" si="16">C53+SUM(C54:C55)</f>
        <v>0</v>
      </c>
      <c r="D56" s="83">
        <f t="shared" si="16"/>
        <v>0</v>
      </c>
      <c r="E56" s="83">
        <f t="shared" si="16"/>
        <v>0</v>
      </c>
      <c r="F56" s="83">
        <f t="shared" si="16"/>
        <v>0</v>
      </c>
      <c r="G56" s="83">
        <f t="shared" si="16"/>
        <v>0</v>
      </c>
      <c r="H56" s="83">
        <f t="shared" si="16"/>
        <v>0</v>
      </c>
      <c r="I56" s="83">
        <f t="shared" si="16"/>
        <v>0</v>
      </c>
      <c r="J56" s="83">
        <f t="shared" si="16"/>
        <v>0</v>
      </c>
      <c r="K56" s="83">
        <f t="shared" si="16"/>
        <v>0</v>
      </c>
      <c r="L56" s="83">
        <f t="shared" si="16"/>
        <v>0</v>
      </c>
      <c r="M56" s="83">
        <f t="shared" si="16"/>
        <v>0</v>
      </c>
      <c r="N56" s="83">
        <f t="shared" si="16"/>
        <v>0</v>
      </c>
    </row>
    <row r="57" spans="2:16" x14ac:dyDescent="0.45">
      <c r="B57" s="1" t="s">
        <v>23</v>
      </c>
      <c r="C57" s="58">
        <f>CashYear1!N57+CashYear2!C41</f>
        <v>0</v>
      </c>
      <c r="D57" s="58">
        <f t="shared" ref="D57:N57" si="17">C57+D41</f>
        <v>0</v>
      </c>
      <c r="E57" s="58">
        <f t="shared" si="17"/>
        <v>0</v>
      </c>
      <c r="F57" s="58">
        <f t="shared" si="17"/>
        <v>0</v>
      </c>
      <c r="G57" s="58">
        <f t="shared" si="17"/>
        <v>0</v>
      </c>
      <c r="H57" s="58">
        <f t="shared" si="17"/>
        <v>0</v>
      </c>
      <c r="I57" s="58">
        <f t="shared" si="17"/>
        <v>0</v>
      </c>
      <c r="J57" s="58">
        <f t="shared" si="17"/>
        <v>0</v>
      </c>
      <c r="K57" s="58">
        <f t="shared" si="17"/>
        <v>0</v>
      </c>
      <c r="L57" s="58">
        <f t="shared" si="17"/>
        <v>0</v>
      </c>
      <c r="M57" s="58">
        <f t="shared" si="17"/>
        <v>0</v>
      </c>
      <c r="N57" s="58">
        <f t="shared" si="17"/>
        <v>0</v>
      </c>
    </row>
    <row r="58" spans="2:16" x14ac:dyDescent="0.45">
      <c r="B58" s="1" t="s">
        <v>24</v>
      </c>
      <c r="C58" s="58">
        <f>CashYear1!N58+CashYear2!C42</f>
        <v>0</v>
      </c>
      <c r="D58" s="58">
        <f t="shared" ref="D58:N58" si="18">C58+D42</f>
        <v>0</v>
      </c>
      <c r="E58" s="58">
        <f t="shared" si="18"/>
        <v>0</v>
      </c>
      <c r="F58" s="58">
        <f t="shared" si="18"/>
        <v>0</v>
      </c>
      <c r="G58" s="58">
        <f t="shared" si="18"/>
        <v>0</v>
      </c>
      <c r="H58" s="58">
        <f t="shared" si="18"/>
        <v>0</v>
      </c>
      <c r="I58" s="58">
        <f t="shared" si="18"/>
        <v>0</v>
      </c>
      <c r="J58" s="58">
        <f t="shared" si="18"/>
        <v>0</v>
      </c>
      <c r="K58" s="58">
        <f t="shared" si="18"/>
        <v>0</v>
      </c>
      <c r="L58" s="58">
        <f t="shared" si="18"/>
        <v>0</v>
      </c>
      <c r="M58" s="58">
        <f t="shared" si="18"/>
        <v>0</v>
      </c>
      <c r="N58" s="58">
        <f t="shared" si="18"/>
        <v>0</v>
      </c>
    </row>
    <row r="59" spans="2:16" x14ac:dyDescent="0.45">
      <c r="B59" s="61" t="s">
        <v>25</v>
      </c>
      <c r="C59" s="58">
        <f>CashYear1!N59+CashYear2!C43</f>
        <v>0</v>
      </c>
      <c r="D59" s="58">
        <f t="shared" ref="D59:N59" si="19">C59+D43</f>
        <v>0</v>
      </c>
      <c r="E59" s="58">
        <f t="shared" si="19"/>
        <v>0</v>
      </c>
      <c r="F59" s="58">
        <f t="shared" si="19"/>
        <v>0</v>
      </c>
      <c r="G59" s="58">
        <f t="shared" si="19"/>
        <v>0</v>
      </c>
      <c r="H59" s="58">
        <f t="shared" si="19"/>
        <v>0</v>
      </c>
      <c r="I59" s="58">
        <f t="shared" si="19"/>
        <v>0</v>
      </c>
      <c r="J59" s="58">
        <f t="shared" si="19"/>
        <v>0</v>
      </c>
      <c r="K59" s="58">
        <f t="shared" si="19"/>
        <v>0</v>
      </c>
      <c r="L59" s="58">
        <f t="shared" si="19"/>
        <v>0</v>
      </c>
      <c r="M59" s="58">
        <f t="shared" si="19"/>
        <v>0</v>
      </c>
      <c r="N59" s="58">
        <f t="shared" si="19"/>
        <v>0</v>
      </c>
    </row>
    <row r="60" spans="2:16" x14ac:dyDescent="0.45">
      <c r="B60" s="62" t="s">
        <v>22</v>
      </c>
      <c r="C60" s="83">
        <f>SUM(C57:C59)</f>
        <v>0</v>
      </c>
      <c r="D60" s="83">
        <f t="shared" ref="D60:N60" si="20">SUM(D57:D59)</f>
        <v>0</v>
      </c>
      <c r="E60" s="83">
        <f t="shared" si="20"/>
        <v>0</v>
      </c>
      <c r="F60" s="83">
        <f t="shared" si="20"/>
        <v>0</v>
      </c>
      <c r="G60" s="83">
        <f t="shared" si="20"/>
        <v>0</v>
      </c>
      <c r="H60" s="83">
        <f t="shared" si="20"/>
        <v>0</v>
      </c>
      <c r="I60" s="83">
        <f t="shared" si="20"/>
        <v>0</v>
      </c>
      <c r="J60" s="83">
        <f t="shared" si="20"/>
        <v>0</v>
      </c>
      <c r="K60" s="83">
        <f t="shared" si="20"/>
        <v>0</v>
      </c>
      <c r="L60" s="83">
        <f t="shared" si="20"/>
        <v>0</v>
      </c>
      <c r="M60" s="83">
        <f t="shared" si="20"/>
        <v>0</v>
      </c>
      <c r="N60" s="83">
        <f t="shared" si="20"/>
        <v>0</v>
      </c>
    </row>
    <row r="61" spans="2:16" x14ac:dyDescent="0.45">
      <c r="B61" s="63" t="s">
        <v>28</v>
      </c>
      <c r="C61" s="84">
        <f>Loans!N5</f>
        <v>0</v>
      </c>
      <c r="D61" s="84">
        <f>Loans!O5</f>
        <v>0</v>
      </c>
      <c r="E61" s="84">
        <f>Loans!P5</f>
        <v>0</v>
      </c>
      <c r="F61" s="84">
        <f>Loans!Q5</f>
        <v>0</v>
      </c>
      <c r="G61" s="84">
        <f>Loans!R5</f>
        <v>0</v>
      </c>
      <c r="H61" s="84">
        <f>Loans!S5</f>
        <v>0</v>
      </c>
      <c r="I61" s="84">
        <f>Loans!T5</f>
        <v>0</v>
      </c>
      <c r="J61" s="84">
        <f>Loans!U5</f>
        <v>0</v>
      </c>
      <c r="K61" s="84">
        <f>Loans!V5</f>
        <v>0</v>
      </c>
      <c r="L61" s="84">
        <f>Loans!W5</f>
        <v>0</v>
      </c>
      <c r="M61" s="84">
        <f>Loans!X5</f>
        <v>0</v>
      </c>
      <c r="N61" s="84">
        <f>Loans!Y5</f>
        <v>0</v>
      </c>
    </row>
    <row r="62" spans="2:16" x14ac:dyDescent="0.45">
      <c r="B62" s="62" t="s">
        <v>51</v>
      </c>
      <c r="C62" s="83">
        <f>C60+C61</f>
        <v>0</v>
      </c>
      <c r="D62" s="83">
        <f t="shared" ref="D62:N62" si="21">D60+D61</f>
        <v>0</v>
      </c>
      <c r="E62" s="83">
        <f t="shared" si="21"/>
        <v>0</v>
      </c>
      <c r="F62" s="83">
        <f t="shared" si="21"/>
        <v>0</v>
      </c>
      <c r="G62" s="83">
        <f t="shared" si="21"/>
        <v>0</v>
      </c>
      <c r="H62" s="83">
        <f t="shared" si="21"/>
        <v>0</v>
      </c>
      <c r="I62" s="83">
        <f t="shared" si="21"/>
        <v>0</v>
      </c>
      <c r="J62" s="83">
        <f t="shared" si="21"/>
        <v>0</v>
      </c>
      <c r="K62" s="83">
        <f t="shared" si="21"/>
        <v>0</v>
      </c>
      <c r="L62" s="83">
        <f t="shared" si="21"/>
        <v>0</v>
      </c>
      <c r="M62" s="83">
        <f t="shared" si="21"/>
        <v>0</v>
      </c>
      <c r="N62" s="83">
        <f t="shared" si="21"/>
        <v>0</v>
      </c>
    </row>
    <row r="63" spans="2:16" x14ac:dyDescent="0.45">
      <c r="B63" s="1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</row>
    <row r="64" spans="2:16" x14ac:dyDescent="0.45">
      <c r="B64" s="1" t="s">
        <v>32</v>
      </c>
      <c r="C64" s="58">
        <f>CashYear1!N64+CashYear2!C45</f>
        <v>0</v>
      </c>
      <c r="D64" s="58">
        <f t="shared" ref="D64:N64" si="22">C64+D45</f>
        <v>0</v>
      </c>
      <c r="E64" s="58">
        <f t="shared" si="22"/>
        <v>0</v>
      </c>
      <c r="F64" s="58">
        <f t="shared" si="22"/>
        <v>0</v>
      </c>
      <c r="G64" s="58">
        <f t="shared" si="22"/>
        <v>0</v>
      </c>
      <c r="H64" s="58">
        <f t="shared" si="22"/>
        <v>0</v>
      </c>
      <c r="I64" s="58">
        <f t="shared" si="22"/>
        <v>0</v>
      </c>
      <c r="J64" s="58">
        <f t="shared" si="22"/>
        <v>0</v>
      </c>
      <c r="K64" s="58">
        <f t="shared" si="22"/>
        <v>0</v>
      </c>
      <c r="L64" s="58">
        <f t="shared" si="22"/>
        <v>0</v>
      </c>
      <c r="M64" s="58">
        <f t="shared" si="22"/>
        <v>0</v>
      </c>
      <c r="N64" s="58">
        <f t="shared" si="22"/>
        <v>0</v>
      </c>
    </row>
    <row r="65" spans="2:14" x14ac:dyDescent="0.45">
      <c r="B65" s="64" t="str">
        <f>CashYear1!B65</f>
        <v>Net Profit/Retained Earnings</v>
      </c>
      <c r="C65" s="82">
        <f>CashYear1!N65+CashYear2!C36</f>
        <v>0</v>
      </c>
      <c r="D65" s="82">
        <f t="shared" ref="D65:N65" si="23">C65+D36</f>
        <v>0</v>
      </c>
      <c r="E65" s="82">
        <f t="shared" si="23"/>
        <v>0</v>
      </c>
      <c r="F65" s="82">
        <f t="shared" si="23"/>
        <v>0</v>
      </c>
      <c r="G65" s="82">
        <f t="shared" si="23"/>
        <v>0</v>
      </c>
      <c r="H65" s="82">
        <f t="shared" si="23"/>
        <v>0</v>
      </c>
      <c r="I65" s="82">
        <f t="shared" si="23"/>
        <v>0</v>
      </c>
      <c r="J65" s="82">
        <f t="shared" si="23"/>
        <v>0</v>
      </c>
      <c r="K65" s="82">
        <f t="shared" si="23"/>
        <v>0</v>
      </c>
      <c r="L65" s="82">
        <f t="shared" si="23"/>
        <v>0</v>
      </c>
      <c r="M65" s="82">
        <f t="shared" si="23"/>
        <v>0</v>
      </c>
      <c r="N65" s="82">
        <f t="shared" si="23"/>
        <v>0</v>
      </c>
    </row>
    <row r="66" spans="2:14" x14ac:dyDescent="0.45">
      <c r="B66" s="65" t="s">
        <v>31</v>
      </c>
      <c r="C66" s="83">
        <f>C64+C65</f>
        <v>0</v>
      </c>
      <c r="D66" s="83">
        <f>SUM(D64:D65)</f>
        <v>0</v>
      </c>
      <c r="E66" s="83">
        <f t="shared" ref="E66:M66" si="24">E64+E65</f>
        <v>0</v>
      </c>
      <c r="F66" s="83">
        <f t="shared" si="24"/>
        <v>0</v>
      </c>
      <c r="G66" s="83">
        <f t="shared" si="24"/>
        <v>0</v>
      </c>
      <c r="H66" s="83">
        <f t="shared" si="24"/>
        <v>0</v>
      </c>
      <c r="I66" s="83">
        <f t="shared" si="24"/>
        <v>0</v>
      </c>
      <c r="J66" s="83">
        <f t="shared" si="24"/>
        <v>0</v>
      </c>
      <c r="K66" s="83">
        <f t="shared" si="24"/>
        <v>0</v>
      </c>
      <c r="L66" s="83">
        <f t="shared" si="24"/>
        <v>0</v>
      </c>
      <c r="M66" s="83">
        <f t="shared" si="24"/>
        <v>0</v>
      </c>
      <c r="N66" s="83">
        <f>SUM(N64:N65)</f>
        <v>0</v>
      </c>
    </row>
    <row r="67" spans="2:14" x14ac:dyDescent="0.45">
      <c r="B67" s="67" t="s">
        <v>33</v>
      </c>
      <c r="C67" s="83">
        <f>C66+C62</f>
        <v>0</v>
      </c>
      <c r="D67" s="83">
        <f>D66+D62</f>
        <v>0</v>
      </c>
      <c r="E67" s="83">
        <f t="shared" ref="E67" si="25">E66+E62</f>
        <v>0</v>
      </c>
      <c r="F67" s="83">
        <f>F66+F62</f>
        <v>0</v>
      </c>
      <c r="G67" s="83">
        <f t="shared" ref="G67:M67" si="26">G66+G62</f>
        <v>0</v>
      </c>
      <c r="H67" s="83">
        <f t="shared" si="26"/>
        <v>0</v>
      </c>
      <c r="I67" s="83">
        <f t="shared" si="26"/>
        <v>0</v>
      </c>
      <c r="J67" s="83">
        <f t="shared" si="26"/>
        <v>0</v>
      </c>
      <c r="K67" s="83">
        <f t="shared" si="26"/>
        <v>0</v>
      </c>
      <c r="L67" s="83">
        <f t="shared" si="26"/>
        <v>0</v>
      </c>
      <c r="M67" s="83">
        <f t="shared" si="26"/>
        <v>0</v>
      </c>
      <c r="N67" s="83">
        <f>N66+N62</f>
        <v>0</v>
      </c>
    </row>
    <row r="68" spans="2:14" x14ac:dyDescent="0.45">
      <c r="B68" s="44" t="s">
        <v>34</v>
      </c>
      <c r="C68" s="58">
        <f>ROUND(C67-C56,0)</f>
        <v>0</v>
      </c>
      <c r="D68" s="58">
        <f t="shared" ref="D68:N68" si="27">ROUND(D67-D56,0)</f>
        <v>0</v>
      </c>
      <c r="E68" s="58">
        <f t="shared" si="27"/>
        <v>0</v>
      </c>
      <c r="F68" s="58">
        <f t="shared" si="27"/>
        <v>0</v>
      </c>
      <c r="G68" s="58">
        <f t="shared" si="27"/>
        <v>0</v>
      </c>
      <c r="H68" s="58">
        <f t="shared" si="27"/>
        <v>0</v>
      </c>
      <c r="I68" s="58">
        <f t="shared" si="27"/>
        <v>0</v>
      </c>
      <c r="J68" s="58">
        <f t="shared" si="27"/>
        <v>0</v>
      </c>
      <c r="K68" s="58">
        <f t="shared" si="27"/>
        <v>0</v>
      </c>
      <c r="L68" s="58">
        <f t="shared" si="27"/>
        <v>0</v>
      </c>
      <c r="M68" s="58">
        <f t="shared" si="27"/>
        <v>0</v>
      </c>
      <c r="N68" s="58">
        <f t="shared" si="27"/>
        <v>0</v>
      </c>
    </row>
    <row r="69" spans="2:14" x14ac:dyDescent="0.45">
      <c r="M69" s="58"/>
    </row>
    <row r="71" spans="2:14" x14ac:dyDescent="0.45">
      <c r="E71" s="58"/>
    </row>
  </sheetData>
  <conditionalFormatting sqref="C46:N46">
    <cfRule type="cellIs" dxfId="15" priority="8" operator="greaterThan">
      <formula>0</formula>
    </cfRule>
    <cfRule type="cellIs" dxfId="14" priority="9" operator="lessThan">
      <formula>0</formula>
    </cfRule>
  </conditionalFormatting>
  <conditionalFormatting sqref="C68:N68">
    <cfRule type="cellIs" dxfId="13" priority="6" operator="notEqual">
      <formula>0</formula>
    </cfRule>
    <cfRule type="cellIs" dxfId="12" priority="7" operator="equal">
      <formula>0</formula>
    </cfRule>
  </conditionalFormatting>
  <pageMargins left="0.25" right="0.25" top="0.75" bottom="0.75" header="0.3" footer="0.3"/>
  <pageSetup scale="81" fitToHeight="0" orientation="landscape" horizontalDpi="300" verticalDpi="300" r:id="rId1"/>
  <rowBreaks count="1" manualBreakCount="1">
    <brk id="46" max="1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EDEFB-2E0F-4061-B771-EC9BFC9D0B35}">
  <sheetPr>
    <tabColor rgb="FF00B0F0"/>
    <pageSetUpPr fitToPage="1"/>
  </sheetPr>
  <dimension ref="A1:S69"/>
  <sheetViews>
    <sheetView zoomScaleNormal="100" workbookViewId="0">
      <pane xSplit="2" ySplit="1" topLeftCell="C20" activePane="bottomRight" state="frozen"/>
      <selection pane="topRight" activeCell="C1" sqref="C1"/>
      <selection pane="bottomLeft" activeCell="A2" sqref="A2"/>
      <selection pane="bottomRight" activeCell="N61" sqref="N61"/>
    </sheetView>
  </sheetViews>
  <sheetFormatPr defaultColWidth="8.86328125" defaultRowHeight="14.25" outlineLevelRow="1" x14ac:dyDescent="0.45"/>
  <cols>
    <col min="1" max="1" width="1.6640625" style="44" customWidth="1"/>
    <col min="2" max="2" width="23.6640625" style="44" customWidth="1"/>
    <col min="3" max="3" width="12.53125" style="44" bestFit="1" customWidth="1"/>
    <col min="4" max="4" width="11" style="44" bestFit="1" customWidth="1"/>
    <col min="5" max="5" width="12" style="44" bestFit="1" customWidth="1"/>
    <col min="6" max="6" width="12.6640625" style="44" customWidth="1"/>
    <col min="7" max="13" width="11" style="44" bestFit="1" customWidth="1"/>
    <col min="14" max="14" width="12.53125" style="44" bestFit="1" customWidth="1"/>
    <col min="15" max="15" width="11" style="92" customWidth="1"/>
    <col min="16" max="16" width="4.6640625" style="44" customWidth="1"/>
    <col min="17" max="17" width="11.53125" bestFit="1" customWidth="1"/>
    <col min="19" max="19" width="10.53125" bestFit="1" customWidth="1"/>
  </cols>
  <sheetData>
    <row r="1" spans="1:17" ht="14.65" thickBot="1" x14ac:dyDescent="0.5">
      <c r="A1" s="49"/>
      <c r="B1" s="45" t="str">
        <f>'Start Up'!A1&amp;"Year 3 Cash Flow"</f>
        <v>Bagel StoreYear 3 Cash Flow</v>
      </c>
      <c r="C1" s="75" t="str">
        <f>CashYear2!C1</f>
        <v>January</v>
      </c>
      <c r="D1" s="75" t="str">
        <f>CashYear2!D1</f>
        <v>February</v>
      </c>
      <c r="E1" s="75" t="str">
        <f>CashYear2!E1</f>
        <v>March</v>
      </c>
      <c r="F1" s="75" t="str">
        <f>CashYear2!F1</f>
        <v>April</v>
      </c>
      <c r="G1" s="75" t="str">
        <f>CashYear2!G1</f>
        <v>May</v>
      </c>
      <c r="H1" s="75" t="str">
        <f>CashYear2!H1</f>
        <v>June</v>
      </c>
      <c r="I1" s="75" t="str">
        <f>CashYear2!I1</f>
        <v>July</v>
      </c>
      <c r="J1" s="75" t="str">
        <f>CashYear2!J1</f>
        <v>August</v>
      </c>
      <c r="K1" s="75" t="str">
        <f>CashYear2!K1</f>
        <v>September</v>
      </c>
      <c r="L1" s="75" t="str">
        <f>CashYear2!L1</f>
        <v>October</v>
      </c>
      <c r="M1" s="75" t="str">
        <f>CashYear2!M1</f>
        <v>November</v>
      </c>
      <c r="N1" s="75" t="str">
        <f>CashYear2!N1</f>
        <v>December</v>
      </c>
      <c r="O1" s="75" t="s">
        <v>36</v>
      </c>
      <c r="P1" s="56"/>
    </row>
    <row r="2" spans="1:17" ht="15" thickTop="1" thickBot="1" x14ac:dyDescent="0.5">
      <c r="A2" s="52" t="s">
        <v>38</v>
      </c>
      <c r="B2" s="53"/>
      <c r="C2" s="76">
        <f>CashYear2!N46</f>
        <v>0</v>
      </c>
      <c r="D2" s="76">
        <f t="shared" ref="D2:N2" si="0">C46</f>
        <v>0</v>
      </c>
      <c r="E2" s="76">
        <f t="shared" si="0"/>
        <v>0</v>
      </c>
      <c r="F2" s="76">
        <f t="shared" si="0"/>
        <v>0</v>
      </c>
      <c r="G2" s="76">
        <f t="shared" si="0"/>
        <v>0</v>
      </c>
      <c r="H2" s="76">
        <f t="shared" si="0"/>
        <v>0</v>
      </c>
      <c r="I2" s="76">
        <f t="shared" si="0"/>
        <v>0</v>
      </c>
      <c r="J2" s="76">
        <f t="shared" si="0"/>
        <v>0</v>
      </c>
      <c r="K2" s="76">
        <f t="shared" si="0"/>
        <v>0</v>
      </c>
      <c r="L2" s="76">
        <f t="shared" si="0"/>
        <v>0</v>
      </c>
      <c r="M2" s="76">
        <f t="shared" si="0"/>
        <v>0</v>
      </c>
      <c r="N2" s="76">
        <f t="shared" si="0"/>
        <v>0</v>
      </c>
      <c r="O2" s="77"/>
      <c r="P2" s="56"/>
    </row>
    <row r="3" spans="1:17" ht="14.65" thickTop="1" x14ac:dyDescent="0.45">
      <c r="A3" s="7"/>
      <c r="B3" s="44" t="str">
        <f>CashYear2!B3</f>
        <v>Sales Item1</v>
      </c>
      <c r="C3" s="58">
        <f>Sales!D30*Sales!$B$30</f>
        <v>0</v>
      </c>
      <c r="D3" s="58">
        <f>Sales!E30*Sales!$B$30</f>
        <v>0</v>
      </c>
      <c r="E3" s="58">
        <f>Sales!F30*Sales!$B$30</f>
        <v>0</v>
      </c>
      <c r="F3" s="58">
        <f>Sales!G30*Sales!$B$30</f>
        <v>0</v>
      </c>
      <c r="G3" s="58">
        <f>Sales!H30*Sales!$B$30</f>
        <v>0</v>
      </c>
      <c r="H3" s="58">
        <f>Sales!I30*Sales!$B$30</f>
        <v>0</v>
      </c>
      <c r="I3" s="58">
        <f>Sales!J30*Sales!$B$30</f>
        <v>0</v>
      </c>
      <c r="J3" s="58">
        <f>Sales!K30*Sales!$B$30</f>
        <v>0</v>
      </c>
      <c r="K3" s="58">
        <f>Sales!L30*Sales!$B$30</f>
        <v>0</v>
      </c>
      <c r="L3" s="58">
        <f>Sales!M30*Sales!$B$30</f>
        <v>0</v>
      </c>
      <c r="M3" s="58">
        <f>Sales!N30*Sales!$B$30</f>
        <v>0</v>
      </c>
      <c r="N3" s="58">
        <f>Sales!O30*Sales!$B$30</f>
        <v>0</v>
      </c>
      <c r="O3" s="80">
        <f>SUM(C3:N3)</f>
        <v>0</v>
      </c>
      <c r="P3" s="58"/>
    </row>
    <row r="4" spans="1:17" x14ac:dyDescent="0.45">
      <c r="A4" s="7"/>
      <c r="B4" s="44" t="str">
        <f>CashYear2!B4</f>
        <v>Sales Item2</v>
      </c>
      <c r="C4" s="58">
        <f>Sales!D34*Sales!$B$34</f>
        <v>0</v>
      </c>
      <c r="D4" s="58">
        <f>Sales!E34*Sales!$B$34</f>
        <v>0</v>
      </c>
      <c r="E4" s="58">
        <f>Sales!F34*Sales!$B$34</f>
        <v>0</v>
      </c>
      <c r="F4" s="58">
        <f>Sales!G34*Sales!$B$34</f>
        <v>0</v>
      </c>
      <c r="G4" s="58">
        <f>Sales!H34*Sales!$B$34</f>
        <v>0</v>
      </c>
      <c r="H4" s="58">
        <f>Sales!I34*Sales!$B$34</f>
        <v>0</v>
      </c>
      <c r="I4" s="58">
        <f>Sales!J34*Sales!$B$34</f>
        <v>0</v>
      </c>
      <c r="J4" s="58">
        <f>Sales!K34*Sales!$B$34</f>
        <v>0</v>
      </c>
      <c r="K4" s="58">
        <f>Sales!L34*Sales!$B$34</f>
        <v>0</v>
      </c>
      <c r="L4" s="58">
        <f>Sales!M34*Sales!$B$34</f>
        <v>0</v>
      </c>
      <c r="M4" s="58">
        <f>Sales!N34*Sales!$B$34</f>
        <v>0</v>
      </c>
      <c r="N4" s="58">
        <f>Sales!O34*Sales!$B$34</f>
        <v>0</v>
      </c>
      <c r="O4" s="80">
        <f>SUM(C4:N4)</f>
        <v>0</v>
      </c>
      <c r="P4" s="58"/>
    </row>
    <row r="5" spans="1:17" ht="14.65" thickBot="1" x14ac:dyDescent="0.5">
      <c r="A5" s="7"/>
      <c r="B5" s="44" t="str">
        <f>CashYear2!B5</f>
        <v>Sales Item3</v>
      </c>
      <c r="C5" s="58">
        <f>Sales!D38*Sales!$B$38</f>
        <v>0</v>
      </c>
      <c r="D5" s="58">
        <f>Sales!E38*Sales!$B$38</f>
        <v>0</v>
      </c>
      <c r="E5" s="58">
        <f>Sales!F38*Sales!$B$38</f>
        <v>0</v>
      </c>
      <c r="F5" s="58">
        <f>Sales!G38*Sales!$B$38</f>
        <v>0</v>
      </c>
      <c r="G5" s="58">
        <f>Sales!H38*Sales!$B$38</f>
        <v>0</v>
      </c>
      <c r="H5" s="58">
        <f>Sales!I38*Sales!$B$38</f>
        <v>0</v>
      </c>
      <c r="I5" s="58">
        <f>Sales!J38*Sales!$B$38</f>
        <v>0</v>
      </c>
      <c r="J5" s="58">
        <f>Sales!K38*Sales!$B$38</f>
        <v>0</v>
      </c>
      <c r="K5" s="58">
        <f>Sales!L38*Sales!$B$38</f>
        <v>0</v>
      </c>
      <c r="L5" s="58">
        <f>Sales!M38*Sales!$B$38</f>
        <v>0</v>
      </c>
      <c r="M5" s="58">
        <f>Sales!N38*Sales!$B$38</f>
        <v>0</v>
      </c>
      <c r="N5" s="58">
        <f>Sales!O38*Sales!$B$38</f>
        <v>0</v>
      </c>
      <c r="O5" s="80">
        <f>SUM(C5:N5)</f>
        <v>0</v>
      </c>
      <c r="P5" s="58"/>
    </row>
    <row r="6" spans="1:17" ht="15" thickTop="1" thickBot="1" x14ac:dyDescent="0.5">
      <c r="A6" s="47" t="s">
        <v>3</v>
      </c>
      <c r="B6" s="48"/>
      <c r="C6" s="55">
        <f>SUM(C3:C5)</f>
        <v>0</v>
      </c>
      <c r="D6" s="55">
        <f t="shared" ref="D6:N6" si="1">SUM(D3:D5)</f>
        <v>0</v>
      </c>
      <c r="E6" s="55">
        <f t="shared" si="1"/>
        <v>0</v>
      </c>
      <c r="F6" s="55">
        <f t="shared" si="1"/>
        <v>0</v>
      </c>
      <c r="G6" s="55">
        <f t="shared" si="1"/>
        <v>0</v>
      </c>
      <c r="H6" s="55">
        <f t="shared" si="1"/>
        <v>0</v>
      </c>
      <c r="I6" s="55">
        <f t="shared" si="1"/>
        <v>0</v>
      </c>
      <c r="J6" s="55">
        <f t="shared" si="1"/>
        <v>0</v>
      </c>
      <c r="K6" s="55">
        <f t="shared" si="1"/>
        <v>0</v>
      </c>
      <c r="L6" s="55">
        <f t="shared" si="1"/>
        <v>0</v>
      </c>
      <c r="M6" s="55">
        <f t="shared" si="1"/>
        <v>0</v>
      </c>
      <c r="N6" s="55">
        <f t="shared" si="1"/>
        <v>0</v>
      </c>
      <c r="O6" s="55">
        <f>SUM(O3:O5)</f>
        <v>0</v>
      </c>
      <c r="P6" s="74"/>
      <c r="Q6" s="89"/>
    </row>
    <row r="7" spans="1:17" ht="14.65" hidden="1" thickTop="1" x14ac:dyDescent="0.45">
      <c r="A7" s="1"/>
      <c r="B7" s="1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190"/>
      <c r="P7" s="57"/>
    </row>
    <row r="8" spans="1:17" ht="14.65" thickTop="1" x14ac:dyDescent="0.45">
      <c r="A8" s="5" t="s">
        <v>4</v>
      </c>
      <c r="B8" s="1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90"/>
      <c r="P8" s="57"/>
      <c r="Q8" s="90"/>
    </row>
    <row r="9" spans="1:17" x14ac:dyDescent="0.45">
      <c r="A9" s="1"/>
      <c r="B9" s="44" t="str">
        <f>CashYear1!B9</f>
        <v>Cost of Goods Category 1</v>
      </c>
      <c r="C9" s="57">
        <f>Sales!D30*Sales!$B$31</f>
        <v>0</v>
      </c>
      <c r="D9" s="57">
        <f>Sales!E30*Sales!$B$31</f>
        <v>0</v>
      </c>
      <c r="E9" s="57">
        <f>Sales!F30*Sales!$B$31</f>
        <v>0</v>
      </c>
      <c r="F9" s="57">
        <f>Sales!G30*Sales!$B$31</f>
        <v>0</v>
      </c>
      <c r="G9" s="57">
        <f>Sales!H30*Sales!$B$31</f>
        <v>0</v>
      </c>
      <c r="H9" s="57">
        <f>Sales!I30*Sales!$B$31</f>
        <v>0</v>
      </c>
      <c r="I9" s="57">
        <f>Sales!J30*Sales!$B$31</f>
        <v>0</v>
      </c>
      <c r="J9" s="57">
        <f>Sales!K30*Sales!$B$31</f>
        <v>0</v>
      </c>
      <c r="K9" s="57">
        <f>Sales!L30*Sales!$B$31</f>
        <v>0</v>
      </c>
      <c r="L9" s="57">
        <f>Sales!M30*Sales!$B$31</f>
        <v>0</v>
      </c>
      <c r="M9" s="57">
        <f>Sales!N30*Sales!$B$31</f>
        <v>0</v>
      </c>
      <c r="N9" s="57">
        <f>Sales!O30*Sales!$B$31</f>
        <v>0</v>
      </c>
      <c r="O9" s="190">
        <f>SUM(C9:N9)</f>
        <v>0</v>
      </c>
      <c r="P9" s="57"/>
    </row>
    <row r="10" spans="1:17" x14ac:dyDescent="0.45">
      <c r="A10" s="1"/>
      <c r="B10" s="44" t="str">
        <f>CashYear1!B10</f>
        <v>Cost of Goods Category 2</v>
      </c>
      <c r="C10" s="57">
        <f>Sales!D34*Sales!$B$35</f>
        <v>0</v>
      </c>
      <c r="D10" s="57">
        <f>Sales!E34*Sales!$B$35</f>
        <v>0</v>
      </c>
      <c r="E10" s="57">
        <f>Sales!F34*Sales!$B$35</f>
        <v>0</v>
      </c>
      <c r="F10" s="57">
        <f>Sales!G34*Sales!$B$35</f>
        <v>0</v>
      </c>
      <c r="G10" s="57">
        <f>Sales!H34*Sales!$B$35</f>
        <v>0</v>
      </c>
      <c r="H10" s="57">
        <f>Sales!I34*Sales!$B$35</f>
        <v>0</v>
      </c>
      <c r="I10" s="57">
        <f>Sales!J34*Sales!$B$35</f>
        <v>0</v>
      </c>
      <c r="J10" s="57">
        <f>Sales!K34*Sales!$B$35</f>
        <v>0</v>
      </c>
      <c r="K10" s="57">
        <f>Sales!L34*Sales!$B$35</f>
        <v>0</v>
      </c>
      <c r="L10" s="57">
        <f>Sales!M34*Sales!$B$35</f>
        <v>0</v>
      </c>
      <c r="M10" s="57">
        <f>Sales!N34*Sales!$B$35</f>
        <v>0</v>
      </c>
      <c r="N10" s="57">
        <f>Sales!O34*Sales!$B$35</f>
        <v>0</v>
      </c>
      <c r="O10" s="190">
        <f>SUM(C10:N10)</f>
        <v>0</v>
      </c>
      <c r="P10" s="57"/>
    </row>
    <row r="11" spans="1:17" x14ac:dyDescent="0.45">
      <c r="A11" s="1"/>
      <c r="B11" s="44" t="str">
        <f>CashYear1!B11</f>
        <v>Cost of Goods Category 3</v>
      </c>
      <c r="C11" s="57">
        <f>Sales!D38*Sales!$B$39</f>
        <v>0</v>
      </c>
      <c r="D11" s="57">
        <f>Sales!E38*Sales!$B$39</f>
        <v>0</v>
      </c>
      <c r="E11" s="57">
        <f>Sales!F38*Sales!$B$39</f>
        <v>0</v>
      </c>
      <c r="F11" s="57">
        <f>Sales!G38*Sales!$B$39</f>
        <v>0</v>
      </c>
      <c r="G11" s="57">
        <f>Sales!H38*Sales!$B$39</f>
        <v>0</v>
      </c>
      <c r="H11" s="57">
        <f>Sales!I38*Sales!$B$39</f>
        <v>0</v>
      </c>
      <c r="I11" s="57">
        <f>Sales!J38*Sales!$B$39</f>
        <v>0</v>
      </c>
      <c r="J11" s="57">
        <f>Sales!K38*Sales!$B$39</f>
        <v>0</v>
      </c>
      <c r="K11" s="57">
        <f>Sales!L38*Sales!$B$39</f>
        <v>0</v>
      </c>
      <c r="L11" s="57">
        <f>Sales!M38*Sales!$B$39</f>
        <v>0</v>
      </c>
      <c r="M11" s="57">
        <f>Sales!N38*Sales!$B$39</f>
        <v>0</v>
      </c>
      <c r="N11" s="57">
        <f>Sales!O38*Sales!$B$39</f>
        <v>0</v>
      </c>
      <c r="O11" s="190">
        <f t="shared" ref="O11:O15" si="2">SUM(C11:N11)</f>
        <v>0</v>
      </c>
      <c r="P11" s="57"/>
    </row>
    <row r="12" spans="1:17" ht="14.65" thickBot="1" x14ac:dyDescent="0.5">
      <c r="A12" s="50"/>
      <c r="B12" s="46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191">
        <f t="shared" si="2"/>
        <v>0</v>
      </c>
      <c r="P12" s="54"/>
    </row>
    <row r="13" spans="1:17" ht="15" thickTop="1" thickBot="1" x14ac:dyDescent="0.5">
      <c r="A13" s="47"/>
      <c r="B13" s="48"/>
      <c r="C13" s="55">
        <f>SUM(C9:C12)</f>
        <v>0</v>
      </c>
      <c r="D13" s="55">
        <f t="shared" ref="D13:L13" si="3">SUM(D9:D12)</f>
        <v>0</v>
      </c>
      <c r="E13" s="55">
        <f t="shared" si="3"/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>SUM(M9:M12)</f>
        <v>0</v>
      </c>
      <c r="N13" s="55">
        <f>SUM(N9:N12)</f>
        <v>0</v>
      </c>
      <c r="O13" s="55">
        <f>SUM(O9:O12)</f>
        <v>0</v>
      </c>
      <c r="P13" s="74"/>
    </row>
    <row r="14" spans="1:17" ht="15" thickTop="1" thickBot="1" x14ac:dyDescent="0.5">
      <c r="A14" s="51"/>
      <c r="B14" s="51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55"/>
      <c r="P14" s="54"/>
    </row>
    <row r="15" spans="1:17" ht="15" thickTop="1" thickBot="1" x14ac:dyDescent="0.5">
      <c r="A15" s="47" t="s">
        <v>39</v>
      </c>
      <c r="B15" s="51"/>
      <c r="C15" s="55">
        <f t="shared" ref="C15:N15" si="4">C6-C13</f>
        <v>0</v>
      </c>
      <c r="D15" s="55">
        <f t="shared" si="4"/>
        <v>0</v>
      </c>
      <c r="E15" s="55">
        <f t="shared" si="4"/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2"/>
        <v>0</v>
      </c>
      <c r="P15" s="74"/>
    </row>
    <row r="16" spans="1:17" ht="14.65" thickTop="1" x14ac:dyDescent="0.45">
      <c r="A16" s="1"/>
      <c r="B16" s="1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190"/>
      <c r="P16" s="57"/>
    </row>
    <row r="17" spans="1:16" x14ac:dyDescent="0.45">
      <c r="A17" s="5" t="s">
        <v>7</v>
      </c>
      <c r="B17" s="1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190"/>
      <c r="P17" s="57"/>
    </row>
    <row r="18" spans="1:16" x14ac:dyDescent="0.45">
      <c r="A18" s="1"/>
      <c r="B18" s="44" t="str">
        <f>CashYear2!B18</f>
        <v>Labor</v>
      </c>
      <c r="C18" s="54">
        <f>CashYear2!C18*(1+Expenses!$F$3)</f>
        <v>0</v>
      </c>
      <c r="D18" s="54">
        <f>CashYear2!D18*(1+Expenses!$F$3)</f>
        <v>0</v>
      </c>
      <c r="E18" s="54">
        <f>CashYear2!E18*(1+Expenses!$F$3)</f>
        <v>0</v>
      </c>
      <c r="F18" s="54">
        <f>CashYear2!F18*(1+Expenses!$F$3)</f>
        <v>0</v>
      </c>
      <c r="G18" s="54">
        <f>CashYear2!G18*(1+Expenses!$F$3)</f>
        <v>0</v>
      </c>
      <c r="H18" s="54">
        <f>CashYear2!H18*(1+Expenses!$F$3)</f>
        <v>0</v>
      </c>
      <c r="I18" s="54">
        <f>CashYear2!I18*(1+Expenses!$F$3)</f>
        <v>0</v>
      </c>
      <c r="J18" s="54">
        <f>CashYear2!J18*(1+Expenses!$F$3)</f>
        <v>0</v>
      </c>
      <c r="K18" s="54">
        <f>CashYear2!K18*(1+Expenses!$F$3)</f>
        <v>0</v>
      </c>
      <c r="L18" s="54">
        <f>CashYear2!L18*(1+Expenses!$F$3)</f>
        <v>0</v>
      </c>
      <c r="M18" s="54">
        <f>CashYear2!M18*(1+Expenses!$F$3)</f>
        <v>0</v>
      </c>
      <c r="N18" s="54">
        <f>CashYear2!N18*(1+Expenses!$F$3)</f>
        <v>0</v>
      </c>
      <c r="O18" s="190">
        <f t="shared" ref="O18:O34" si="5">SUM(C18:N18)</f>
        <v>0</v>
      </c>
      <c r="P18" s="57"/>
    </row>
    <row r="19" spans="1:16" x14ac:dyDescent="0.45">
      <c r="A19" s="1"/>
      <c r="B19" s="44" t="str">
        <f>CashYear2!B19</f>
        <v>Marketing &amp; Advertising</v>
      </c>
      <c r="C19" s="54">
        <f>CashYear2!C19*(1+Expenses!$F$8)</f>
        <v>0</v>
      </c>
      <c r="D19" s="54">
        <f>CashYear2!D19*(1+Expenses!$F$8)</f>
        <v>0</v>
      </c>
      <c r="E19" s="54">
        <f>CashYear2!E19*(1+Expenses!$F$8)</f>
        <v>0</v>
      </c>
      <c r="F19" s="54">
        <f>CashYear2!F19*(1+Expenses!$F$8)</f>
        <v>0</v>
      </c>
      <c r="G19" s="54">
        <f>CashYear2!G19*(1+Expenses!$F$8)</f>
        <v>0</v>
      </c>
      <c r="H19" s="54">
        <f>CashYear2!H19*(1+Expenses!$F$8)</f>
        <v>0</v>
      </c>
      <c r="I19" s="54">
        <f>CashYear2!I19*(1+Expenses!$F$8)</f>
        <v>0</v>
      </c>
      <c r="J19" s="54">
        <f>CashYear2!J19*(1+Expenses!$F$8)</f>
        <v>0</v>
      </c>
      <c r="K19" s="54">
        <f>CashYear2!K19*(1+Expenses!$F$8)</f>
        <v>0</v>
      </c>
      <c r="L19" s="54">
        <f>CashYear2!L19*(1+Expenses!$F$8)</f>
        <v>0</v>
      </c>
      <c r="M19" s="54">
        <f>CashYear2!M19*(1+Expenses!$F$8)</f>
        <v>0</v>
      </c>
      <c r="N19" s="54">
        <f>CashYear2!N19*(1+Expenses!$F$8)</f>
        <v>0</v>
      </c>
      <c r="O19" s="190">
        <f t="shared" si="5"/>
        <v>0</v>
      </c>
      <c r="P19" s="57"/>
    </row>
    <row r="20" spans="1:16" x14ac:dyDescent="0.45">
      <c r="A20" s="1"/>
      <c r="B20" s="44" t="str">
        <f>CashYear2!B20</f>
        <v>Other G&amp;A</v>
      </c>
      <c r="C20" s="54">
        <f>CashYear1!C20*(1+Expenses!$E$13)</f>
        <v>0</v>
      </c>
      <c r="D20" s="54">
        <f>CashYear1!D20*(1+Expenses!$E$13)</f>
        <v>0</v>
      </c>
      <c r="E20" s="54">
        <f>CashYear1!E20*(1+Expenses!$E$13)</f>
        <v>0</v>
      </c>
      <c r="F20" s="54">
        <f>CashYear1!F20*(1+Expenses!$E$13)</f>
        <v>0</v>
      </c>
      <c r="G20" s="54">
        <f>CashYear1!G20*(1+Expenses!$E$13)</f>
        <v>0</v>
      </c>
      <c r="H20" s="54">
        <f>CashYear1!H20*(1+Expenses!$E$13)</f>
        <v>0</v>
      </c>
      <c r="I20" s="54">
        <f>CashYear1!I20*(1+Expenses!$E$13)</f>
        <v>0</v>
      </c>
      <c r="J20" s="54">
        <f>CashYear1!J20*(1+Expenses!$E$13)</f>
        <v>0</v>
      </c>
      <c r="K20" s="54">
        <f>CashYear1!K20*(1+Expenses!$E$13)</f>
        <v>0</v>
      </c>
      <c r="L20" s="54">
        <f>CashYear1!L20*(1+Expenses!$E$13)</f>
        <v>0</v>
      </c>
      <c r="M20" s="54">
        <f>CashYear1!M20*(1+Expenses!$E$13)</f>
        <v>0</v>
      </c>
      <c r="N20" s="54">
        <f>CashYear1!N20*(1+Expenses!$E$13)</f>
        <v>0</v>
      </c>
      <c r="O20" s="190">
        <f t="shared" si="5"/>
        <v>0</v>
      </c>
      <c r="P20" s="57"/>
    </row>
    <row r="21" spans="1:16" x14ac:dyDescent="0.45">
      <c r="A21" s="1"/>
      <c r="B21" s="44" t="str">
        <f>CashYear2!B21</f>
        <v>Production</v>
      </c>
      <c r="C21" s="54">
        <f>CashYear1!C21*(1+Expenses!$E$18)</f>
        <v>0</v>
      </c>
      <c r="D21" s="54">
        <f>CashYear1!D21*(1+Expenses!$E$18)</f>
        <v>0</v>
      </c>
      <c r="E21" s="54">
        <f>CashYear1!E21*(1+Expenses!$E$18)</f>
        <v>0</v>
      </c>
      <c r="F21" s="54">
        <f>CashYear1!F21*(1+Expenses!$E$18)</f>
        <v>0</v>
      </c>
      <c r="G21" s="54">
        <f>CashYear1!G21*(1+Expenses!$E$18)</f>
        <v>0</v>
      </c>
      <c r="H21" s="54">
        <f>CashYear1!H21*(1+Expenses!$E$18)</f>
        <v>0</v>
      </c>
      <c r="I21" s="54">
        <f>CashYear1!I21*(1+Expenses!$E$18)</f>
        <v>0</v>
      </c>
      <c r="J21" s="54">
        <f>CashYear1!J21*(1+Expenses!$E$18)</f>
        <v>0</v>
      </c>
      <c r="K21" s="54">
        <f>CashYear1!K21*(1+Expenses!$E$18)</f>
        <v>0</v>
      </c>
      <c r="L21" s="54">
        <f>CashYear1!L21*(1+Expenses!$E$18)</f>
        <v>0</v>
      </c>
      <c r="M21" s="54">
        <f>CashYear1!M21*(1+Expenses!$E$18)</f>
        <v>0</v>
      </c>
      <c r="N21" s="54">
        <f>CashYear1!N21*(1+Expenses!$E$18)</f>
        <v>0</v>
      </c>
      <c r="O21" s="190">
        <f>SUM(C21:N21)</f>
        <v>0</v>
      </c>
      <c r="P21" s="57"/>
    </row>
    <row r="22" spans="1:16" x14ac:dyDescent="0.45">
      <c r="A22" s="1"/>
      <c r="B22" s="44" t="str">
        <f>CashYear2!B22</f>
        <v>Occupancy</v>
      </c>
      <c r="C22" s="54">
        <f>CashYear1!C22*(1+Expenses!$E$23)</f>
        <v>0</v>
      </c>
      <c r="D22" s="54">
        <f>CashYear1!D22*(1+Expenses!$E$23)</f>
        <v>0</v>
      </c>
      <c r="E22" s="54">
        <f>CashYear1!E22*(1+Expenses!$E$23)</f>
        <v>0</v>
      </c>
      <c r="F22" s="54">
        <f>CashYear1!F22*(1+Expenses!$E$23)</f>
        <v>0</v>
      </c>
      <c r="G22" s="54">
        <f>CashYear1!G22*(1+Expenses!$E$23)</f>
        <v>0</v>
      </c>
      <c r="H22" s="54">
        <f>CashYear1!H22*(1+Expenses!$E$23)</f>
        <v>0</v>
      </c>
      <c r="I22" s="54">
        <f>CashYear1!I22*(1+Expenses!$E$23)</f>
        <v>0</v>
      </c>
      <c r="J22" s="54">
        <f>CashYear1!J22*(1+Expenses!$E$23)</f>
        <v>0</v>
      </c>
      <c r="K22" s="54">
        <f>CashYear1!K22*(1+Expenses!$E$23)</f>
        <v>0</v>
      </c>
      <c r="L22" s="54">
        <f>CashYear1!L22*(1+Expenses!$E$23)</f>
        <v>0</v>
      </c>
      <c r="M22" s="54">
        <f>CashYear1!M22*(1+Expenses!$E$23)</f>
        <v>0</v>
      </c>
      <c r="N22" s="54">
        <f>CashYear1!N22*(1+Expenses!$E$23)</f>
        <v>0</v>
      </c>
      <c r="O22" s="190">
        <f t="shared" si="5"/>
        <v>0</v>
      </c>
      <c r="P22" s="57"/>
    </row>
    <row r="23" spans="1:16" x14ac:dyDescent="0.45">
      <c r="A23" s="1"/>
      <c r="B23" s="44" t="str">
        <f>CashYear2!B23</f>
        <v xml:space="preserve">Interest  </v>
      </c>
      <c r="C23" s="54">
        <f>Loans!Z3</f>
        <v>0</v>
      </c>
      <c r="D23" s="54">
        <f>Loans!AA3</f>
        <v>0</v>
      </c>
      <c r="E23" s="54">
        <f>Loans!AB3</f>
        <v>0</v>
      </c>
      <c r="F23" s="54">
        <f>Loans!AC3</f>
        <v>0</v>
      </c>
      <c r="G23" s="54">
        <f>Loans!AD3</f>
        <v>0</v>
      </c>
      <c r="H23" s="54">
        <f>Loans!AE3</f>
        <v>0</v>
      </c>
      <c r="I23" s="54">
        <f>Loans!AF3</f>
        <v>0</v>
      </c>
      <c r="J23" s="54">
        <f>Loans!AG3</f>
        <v>0</v>
      </c>
      <c r="K23" s="54">
        <f>Loans!AH3</f>
        <v>0</v>
      </c>
      <c r="L23" s="54">
        <f>Loans!AI3</f>
        <v>0</v>
      </c>
      <c r="M23" s="54">
        <f>Loans!AJ3</f>
        <v>0</v>
      </c>
      <c r="N23" s="54">
        <f>Loans!AK3</f>
        <v>0</v>
      </c>
      <c r="O23" s="190">
        <f t="shared" si="5"/>
        <v>0</v>
      </c>
      <c r="P23" s="57"/>
    </row>
    <row r="24" spans="1:16" ht="14.65" thickBot="1" x14ac:dyDescent="0.5">
      <c r="A24" s="1"/>
      <c r="B24" s="44" t="str">
        <f>CashYear2!B24</f>
        <v>Depreciation</v>
      </c>
      <c r="C24" s="54"/>
      <c r="D24" s="54"/>
      <c r="E24" s="54"/>
      <c r="F24" s="54"/>
      <c r="G24" s="57"/>
      <c r="H24" s="57"/>
      <c r="I24" s="57"/>
      <c r="J24" s="57"/>
      <c r="K24" s="57"/>
      <c r="L24" s="57"/>
      <c r="M24" s="57"/>
      <c r="N24" s="57"/>
      <c r="O24" s="190">
        <f t="shared" si="5"/>
        <v>0</v>
      </c>
      <c r="P24" s="57"/>
    </row>
    <row r="25" spans="1:16" hidden="1" outlineLevel="1" x14ac:dyDescent="0.45">
      <c r="A25" s="1"/>
      <c r="B25" s="44" t="str">
        <f>CashYear2!B25</f>
        <v>Other Category 1</v>
      </c>
      <c r="C25" s="54"/>
      <c r="D25" s="54"/>
      <c r="E25" s="54"/>
      <c r="F25" s="54"/>
      <c r="G25" s="57"/>
      <c r="H25" s="57"/>
      <c r="I25" s="57"/>
      <c r="J25" s="57"/>
      <c r="K25" s="57"/>
      <c r="L25" s="57"/>
      <c r="M25" s="57"/>
      <c r="N25" s="57"/>
      <c r="O25" s="190">
        <f t="shared" si="5"/>
        <v>0</v>
      </c>
      <c r="P25" s="57"/>
    </row>
    <row r="26" spans="1:16" hidden="1" outlineLevel="1" x14ac:dyDescent="0.45">
      <c r="A26" s="1"/>
      <c r="B26" s="44" t="str">
        <f>CashYear2!B26</f>
        <v>Other Category 2</v>
      </c>
      <c r="C26" s="54"/>
      <c r="D26" s="54"/>
      <c r="E26" s="54"/>
      <c r="F26" s="54"/>
      <c r="G26" s="57"/>
      <c r="H26" s="57"/>
      <c r="I26" s="57"/>
      <c r="J26" s="57"/>
      <c r="K26" s="57"/>
      <c r="L26" s="57"/>
      <c r="M26" s="57"/>
      <c r="N26" s="57"/>
      <c r="O26" s="190">
        <f t="shared" si="5"/>
        <v>0</v>
      </c>
      <c r="P26" s="57"/>
    </row>
    <row r="27" spans="1:16" hidden="1" outlineLevel="1" x14ac:dyDescent="0.45">
      <c r="A27" s="1"/>
      <c r="B27" s="44" t="str">
        <f>CashYear2!B27</f>
        <v>Other Category 3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190">
        <f t="shared" si="5"/>
        <v>0</v>
      </c>
      <c r="P27" s="57"/>
    </row>
    <row r="28" spans="1:16" hidden="1" outlineLevel="1" x14ac:dyDescent="0.45">
      <c r="A28" s="1"/>
      <c r="B28" s="44" t="str">
        <f>CashYear2!B28</f>
        <v>Other Category 4</v>
      </c>
      <c r="C28" s="54"/>
      <c r="D28" s="54"/>
      <c r="E28" s="54"/>
      <c r="F28" s="54"/>
      <c r="G28" s="57"/>
      <c r="H28" s="57"/>
      <c r="I28" s="57"/>
      <c r="J28" s="57"/>
      <c r="K28" s="57"/>
      <c r="L28" s="57"/>
      <c r="M28" s="57"/>
      <c r="N28" s="57"/>
      <c r="O28" s="190">
        <f t="shared" si="5"/>
        <v>0</v>
      </c>
      <c r="P28" s="57"/>
    </row>
    <row r="29" spans="1:16" hidden="1" outlineLevel="1" x14ac:dyDescent="0.45">
      <c r="A29" s="1"/>
      <c r="B29" s="44" t="str">
        <f>CashYear2!B29</f>
        <v>Other Category 5</v>
      </c>
      <c r="C29" s="54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190">
        <f t="shared" si="5"/>
        <v>0</v>
      </c>
      <c r="P29" s="57"/>
    </row>
    <row r="30" spans="1:16" hidden="1" outlineLevel="1" x14ac:dyDescent="0.45">
      <c r="A30" s="1"/>
      <c r="B30" s="44" t="str">
        <f>CashYear2!B30</f>
        <v>Other Category 6</v>
      </c>
      <c r="C30" s="54"/>
      <c r="D30" s="54"/>
      <c r="E30" s="54"/>
      <c r="F30" s="54"/>
      <c r="G30" s="57"/>
      <c r="H30" s="57"/>
      <c r="I30" s="57"/>
      <c r="J30" s="57"/>
      <c r="K30" s="57"/>
      <c r="L30" s="57"/>
      <c r="M30" s="57"/>
      <c r="N30" s="57"/>
      <c r="O30" s="190">
        <f t="shared" si="5"/>
        <v>0</v>
      </c>
      <c r="P30" s="57"/>
    </row>
    <row r="31" spans="1:16" hidden="1" outlineLevel="1" x14ac:dyDescent="0.45">
      <c r="A31" s="1"/>
      <c r="B31" s="44" t="str">
        <f>CashYear2!B31</f>
        <v>Other Category 7</v>
      </c>
      <c r="C31" s="54"/>
      <c r="D31" s="54"/>
      <c r="E31" s="54"/>
      <c r="F31" s="54"/>
      <c r="G31" s="57"/>
      <c r="H31" s="57"/>
      <c r="I31" s="57"/>
      <c r="J31" s="57"/>
      <c r="K31" s="57"/>
      <c r="L31" s="57"/>
      <c r="M31" s="57"/>
      <c r="N31" s="57"/>
      <c r="O31" s="190">
        <f t="shared" si="5"/>
        <v>0</v>
      </c>
      <c r="P31" s="57"/>
    </row>
    <row r="32" spans="1:16" hidden="1" outlineLevel="1" x14ac:dyDescent="0.45">
      <c r="A32" s="1"/>
      <c r="B32" s="44" t="str">
        <f>CashYear2!B32</f>
        <v>Other Category 8</v>
      </c>
      <c r="C32" s="54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190">
        <f t="shared" si="5"/>
        <v>0</v>
      </c>
      <c r="P32" s="57"/>
    </row>
    <row r="33" spans="1:19" hidden="1" outlineLevel="1" x14ac:dyDescent="0.45">
      <c r="A33" s="1"/>
      <c r="B33" s="44" t="str">
        <f>CashYear2!B33</f>
        <v>Other Category 9</v>
      </c>
      <c r="C33" s="57">
        <f>CashYear2!C33</f>
        <v>0</v>
      </c>
      <c r="D33" s="57">
        <f>CashYear2!D33</f>
        <v>0</v>
      </c>
      <c r="E33" s="57">
        <f>CashYear2!E33</f>
        <v>0</v>
      </c>
      <c r="F33" s="57">
        <f>CashYear2!F33</f>
        <v>0</v>
      </c>
      <c r="G33" s="57">
        <f>CashYear2!G33</f>
        <v>0</v>
      </c>
      <c r="H33" s="57">
        <f>CashYear2!H33</f>
        <v>0</v>
      </c>
      <c r="I33" s="57">
        <f>CashYear2!I33</f>
        <v>0</v>
      </c>
      <c r="J33" s="57">
        <f>CashYear2!J33</f>
        <v>0</v>
      </c>
      <c r="K33" s="57">
        <f>CashYear2!K33</f>
        <v>0</v>
      </c>
      <c r="L33" s="57">
        <f>CashYear2!L33</f>
        <v>0</v>
      </c>
      <c r="M33" s="57">
        <f>CashYear2!M33</f>
        <v>0</v>
      </c>
      <c r="N33" s="57">
        <f>CashYear2!N33</f>
        <v>0</v>
      </c>
      <c r="O33" s="190">
        <f>SUM(D33:N33)</f>
        <v>0</v>
      </c>
      <c r="P33" s="57"/>
    </row>
    <row r="34" spans="1:19" ht="14.65" hidden="1" outlineLevel="1" thickBot="1" x14ac:dyDescent="0.5">
      <c r="A34" s="1"/>
      <c r="B34" s="44" t="str">
        <f>CashYear2!B34</f>
        <v>Other Category 10</v>
      </c>
      <c r="C34" s="57">
        <f>CashYear2!C34</f>
        <v>0</v>
      </c>
      <c r="D34" s="57">
        <f>CashYear2!D34</f>
        <v>0</v>
      </c>
      <c r="E34" s="57">
        <f>CashYear2!E34</f>
        <v>0</v>
      </c>
      <c r="F34" s="57">
        <f>CashYear2!F34</f>
        <v>0</v>
      </c>
      <c r="G34" s="57">
        <f>CashYear2!G34</f>
        <v>0</v>
      </c>
      <c r="H34" s="57">
        <f>CashYear2!H34</f>
        <v>0</v>
      </c>
      <c r="I34" s="57">
        <f>CashYear2!I34</f>
        <v>0</v>
      </c>
      <c r="J34" s="57">
        <f>CashYear2!J34</f>
        <v>0</v>
      </c>
      <c r="K34" s="57">
        <f>CashYear2!K34</f>
        <v>0</v>
      </c>
      <c r="L34" s="57">
        <f>CashYear2!L34</f>
        <v>0</v>
      </c>
      <c r="M34" s="57">
        <f>CashYear2!M34</f>
        <v>0</v>
      </c>
      <c r="N34" s="57">
        <f>CashYear2!N34</f>
        <v>0</v>
      </c>
      <c r="O34" s="190">
        <f t="shared" si="5"/>
        <v>0</v>
      </c>
      <c r="P34" s="57"/>
      <c r="Q34" s="89"/>
    </row>
    <row r="35" spans="1:19" s="24" customFormat="1" ht="15" collapsed="1" thickTop="1" thickBot="1" x14ac:dyDescent="0.5">
      <c r="A35" s="47" t="s">
        <v>10</v>
      </c>
      <c r="B35" s="48"/>
      <c r="C35" s="55">
        <f t="shared" ref="C35:O35" si="6">SUM(C18:C34)</f>
        <v>0</v>
      </c>
      <c r="D35" s="55">
        <f t="shared" si="6"/>
        <v>0</v>
      </c>
      <c r="E35" s="55">
        <f t="shared" si="6"/>
        <v>0</v>
      </c>
      <c r="F35" s="55">
        <f t="shared" si="6"/>
        <v>0</v>
      </c>
      <c r="G35" s="55">
        <f t="shared" si="6"/>
        <v>0</v>
      </c>
      <c r="H35" s="55">
        <f t="shared" si="6"/>
        <v>0</v>
      </c>
      <c r="I35" s="55">
        <f t="shared" si="6"/>
        <v>0</v>
      </c>
      <c r="J35" s="55">
        <f t="shared" si="6"/>
        <v>0</v>
      </c>
      <c r="K35" s="55">
        <f t="shared" si="6"/>
        <v>0</v>
      </c>
      <c r="L35" s="55">
        <f t="shared" si="6"/>
        <v>0</v>
      </c>
      <c r="M35" s="55">
        <f t="shared" si="6"/>
        <v>0</v>
      </c>
      <c r="N35" s="55">
        <f t="shared" si="6"/>
        <v>0</v>
      </c>
      <c r="O35" s="55">
        <f t="shared" si="6"/>
        <v>0</v>
      </c>
      <c r="P35" s="74"/>
      <c r="Q35" s="88"/>
    </row>
    <row r="36" spans="1:19" s="24" customFormat="1" ht="15" thickTop="1" thickBot="1" x14ac:dyDescent="0.5">
      <c r="A36" s="47" t="s">
        <v>37</v>
      </c>
      <c r="B36" s="48"/>
      <c r="C36" s="55">
        <f t="shared" ref="C36:N36" si="7">C15-C35</f>
        <v>0</v>
      </c>
      <c r="D36" s="55">
        <f t="shared" si="7"/>
        <v>0</v>
      </c>
      <c r="E36" s="55">
        <f t="shared" si="7"/>
        <v>0</v>
      </c>
      <c r="F36" s="55">
        <f t="shared" si="7"/>
        <v>0</v>
      </c>
      <c r="G36" s="55">
        <f t="shared" si="7"/>
        <v>0</v>
      </c>
      <c r="H36" s="55">
        <f t="shared" si="7"/>
        <v>0</v>
      </c>
      <c r="I36" s="55">
        <f t="shared" si="7"/>
        <v>0</v>
      </c>
      <c r="J36" s="55">
        <f t="shared" si="7"/>
        <v>0</v>
      </c>
      <c r="K36" s="55">
        <f t="shared" si="7"/>
        <v>0</v>
      </c>
      <c r="L36" s="55">
        <f t="shared" si="7"/>
        <v>0</v>
      </c>
      <c r="M36" s="55">
        <f t="shared" si="7"/>
        <v>0</v>
      </c>
      <c r="N36" s="55">
        <f t="shared" si="7"/>
        <v>0</v>
      </c>
      <c r="O36" s="55">
        <f>O6-O13-O35</f>
        <v>0</v>
      </c>
      <c r="P36" s="74"/>
      <c r="Q36" s="91"/>
    </row>
    <row r="37" spans="1:19" ht="14.65" outlineLevel="1" thickTop="1" x14ac:dyDescent="0.45">
      <c r="B37" s="138" t="s">
        <v>41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S37" s="89"/>
    </row>
    <row r="38" spans="1:19" outlineLevel="1" x14ac:dyDescent="0.45">
      <c r="B38" s="138" t="s">
        <v>43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S38" s="90"/>
    </row>
    <row r="39" spans="1:19" outlineLevel="1" x14ac:dyDescent="0.45">
      <c r="B39" s="138" t="s">
        <v>45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9" ht="14.65" outlineLevel="1" thickBot="1" x14ac:dyDescent="0.5">
      <c r="B40" s="167" t="s">
        <v>44</v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</row>
    <row r="41" spans="1:19" ht="14.65" outlineLevel="1" thickTop="1" x14ac:dyDescent="0.45">
      <c r="B41" s="138" t="s">
        <v>42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80"/>
      <c r="P41" s="58"/>
    </row>
    <row r="42" spans="1:19" outlineLevel="1" x14ac:dyDescent="0.45">
      <c r="B42" s="138" t="s">
        <v>46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80"/>
      <c r="P42" s="58"/>
    </row>
    <row r="43" spans="1:19" outlineLevel="1" x14ac:dyDescent="0.45">
      <c r="B43" s="138" t="s">
        <v>47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</row>
    <row r="44" spans="1:19" outlineLevel="1" x14ac:dyDescent="0.45">
      <c r="B44" s="138" t="s">
        <v>48</v>
      </c>
      <c r="C44" s="139">
        <f>Loans!Z4*-1</f>
        <v>0</v>
      </c>
      <c r="D44" s="139">
        <f>Loans!AA4*-1</f>
        <v>0</v>
      </c>
      <c r="E44" s="139">
        <f>Loans!AB4*-1</f>
        <v>0</v>
      </c>
      <c r="F44" s="139">
        <f>Loans!AC4*-1</f>
        <v>0</v>
      </c>
      <c r="G44" s="139">
        <f>Loans!AD4*-1</f>
        <v>0</v>
      </c>
      <c r="H44" s="139">
        <f>Loans!AE4*-1</f>
        <v>0</v>
      </c>
      <c r="I44" s="139">
        <f>Loans!AF4*-1</f>
        <v>0</v>
      </c>
      <c r="J44" s="139">
        <f>Loans!AG4*-1</f>
        <v>0</v>
      </c>
      <c r="K44" s="139">
        <f>Loans!AH4*-1</f>
        <v>0</v>
      </c>
      <c r="L44" s="139">
        <f>Loans!AI4*-1</f>
        <v>0</v>
      </c>
      <c r="M44" s="139">
        <f>Loans!AJ4*-1</f>
        <v>0</v>
      </c>
      <c r="N44" s="139">
        <f>Loans!AK4*-1</f>
        <v>0</v>
      </c>
    </row>
    <row r="45" spans="1:19" ht="14.65" outlineLevel="1" thickBot="1" x14ac:dyDescent="0.5">
      <c r="B45" s="138" t="s">
        <v>49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</row>
    <row r="46" spans="1:19" ht="15" thickTop="1" thickBot="1" x14ac:dyDescent="0.5">
      <c r="A46" s="52" t="s">
        <v>40</v>
      </c>
      <c r="B46" s="53"/>
      <c r="C46" s="76">
        <f t="shared" ref="C46:N46" si="8">C2+C36+SUM(C37:C45)</f>
        <v>0</v>
      </c>
      <c r="D46" s="76">
        <f t="shared" si="8"/>
        <v>0</v>
      </c>
      <c r="E46" s="76">
        <f t="shared" si="8"/>
        <v>0</v>
      </c>
      <c r="F46" s="76">
        <f t="shared" si="8"/>
        <v>0</v>
      </c>
      <c r="G46" s="76">
        <f t="shared" si="8"/>
        <v>0</v>
      </c>
      <c r="H46" s="76">
        <f t="shared" si="8"/>
        <v>0</v>
      </c>
      <c r="I46" s="76">
        <f t="shared" si="8"/>
        <v>0</v>
      </c>
      <c r="J46" s="76">
        <f t="shared" si="8"/>
        <v>0</v>
      </c>
      <c r="K46" s="76">
        <f t="shared" si="8"/>
        <v>0</v>
      </c>
      <c r="L46" s="76">
        <f t="shared" si="8"/>
        <v>0</v>
      </c>
      <c r="M46" s="76">
        <f t="shared" si="8"/>
        <v>0</v>
      </c>
      <c r="N46" s="76">
        <f t="shared" si="8"/>
        <v>0</v>
      </c>
      <c r="O46" s="56"/>
      <c r="P46" s="56"/>
    </row>
    <row r="47" spans="1:19" ht="14.65" thickTop="1" x14ac:dyDescent="0.45">
      <c r="C47" s="58"/>
      <c r="D47" s="68"/>
      <c r="E47" s="68"/>
      <c r="F47" s="68"/>
      <c r="M47" s="58"/>
      <c r="O47" s="81"/>
      <c r="P47" s="68"/>
    </row>
    <row r="48" spans="1:19" ht="14.1" customHeight="1" x14ac:dyDescent="0.45">
      <c r="B48" s="92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1"/>
      <c r="N48" s="80"/>
    </row>
    <row r="49" spans="2:16" x14ac:dyDescent="0.45">
      <c r="B49" s="7" t="s">
        <v>14</v>
      </c>
      <c r="C49" s="58">
        <f>C46</f>
        <v>0</v>
      </c>
      <c r="D49" s="58">
        <f t="shared" ref="D49:N49" si="9">D46</f>
        <v>0</v>
      </c>
      <c r="E49" s="58">
        <f t="shared" si="9"/>
        <v>0</v>
      </c>
      <c r="F49" s="58">
        <f t="shared" si="9"/>
        <v>0</v>
      </c>
      <c r="G49" s="58">
        <f t="shared" si="9"/>
        <v>0</v>
      </c>
      <c r="H49" s="58">
        <f t="shared" si="9"/>
        <v>0</v>
      </c>
      <c r="I49" s="58">
        <f t="shared" si="9"/>
        <v>0</v>
      </c>
      <c r="J49" s="58">
        <f t="shared" si="9"/>
        <v>0</v>
      </c>
      <c r="K49" s="58">
        <f t="shared" si="9"/>
        <v>0</v>
      </c>
      <c r="L49" s="58">
        <f t="shared" si="9"/>
        <v>0</v>
      </c>
      <c r="M49" s="58">
        <f t="shared" si="9"/>
        <v>0</v>
      </c>
      <c r="N49" s="58">
        <f t="shared" si="9"/>
        <v>0</v>
      </c>
      <c r="O49" s="81"/>
      <c r="P49" s="68"/>
    </row>
    <row r="50" spans="2:16" x14ac:dyDescent="0.45">
      <c r="B50" s="7" t="s">
        <v>15</v>
      </c>
      <c r="C50" s="58">
        <f>CashYear2!N50-CashYear3!C37</f>
        <v>0</v>
      </c>
      <c r="D50" s="58">
        <f t="shared" ref="D50:N51" si="10">C50-D37</f>
        <v>0</v>
      </c>
      <c r="E50" s="58">
        <f t="shared" si="10"/>
        <v>0</v>
      </c>
      <c r="F50" s="58">
        <f t="shared" si="10"/>
        <v>0</v>
      </c>
      <c r="G50" s="58">
        <f t="shared" si="10"/>
        <v>0</v>
      </c>
      <c r="H50" s="58">
        <f t="shared" si="10"/>
        <v>0</v>
      </c>
      <c r="I50" s="58">
        <f t="shared" si="10"/>
        <v>0</v>
      </c>
      <c r="J50" s="58">
        <f t="shared" si="10"/>
        <v>0</v>
      </c>
      <c r="K50" s="58">
        <f t="shared" si="10"/>
        <v>0</v>
      </c>
      <c r="L50" s="58">
        <f t="shared" si="10"/>
        <v>0</v>
      </c>
      <c r="M50" s="58">
        <f t="shared" si="10"/>
        <v>0</v>
      </c>
      <c r="N50" s="58">
        <f t="shared" si="10"/>
        <v>0</v>
      </c>
    </row>
    <row r="51" spans="2:16" x14ac:dyDescent="0.45">
      <c r="B51" s="7" t="s">
        <v>16</v>
      </c>
      <c r="C51" s="58">
        <f>CashYear2!N51-CashYear3!C38</f>
        <v>0</v>
      </c>
      <c r="D51" s="58">
        <f t="shared" si="10"/>
        <v>0</v>
      </c>
      <c r="E51" s="58">
        <f t="shared" si="10"/>
        <v>0</v>
      </c>
      <c r="F51" s="58">
        <f t="shared" si="10"/>
        <v>0</v>
      </c>
      <c r="G51" s="58">
        <f t="shared" si="10"/>
        <v>0</v>
      </c>
      <c r="H51" s="58">
        <f t="shared" si="10"/>
        <v>0</v>
      </c>
      <c r="I51" s="58">
        <f t="shared" si="10"/>
        <v>0</v>
      </c>
      <c r="J51" s="58">
        <f t="shared" si="10"/>
        <v>0</v>
      </c>
      <c r="K51" s="58">
        <f t="shared" si="10"/>
        <v>0</v>
      </c>
      <c r="L51" s="58">
        <f t="shared" si="10"/>
        <v>0</v>
      </c>
      <c r="M51" s="58">
        <f t="shared" si="10"/>
        <v>0</v>
      </c>
      <c r="N51" s="58">
        <f t="shared" si="10"/>
        <v>0</v>
      </c>
    </row>
    <row r="52" spans="2:16" hidden="1" x14ac:dyDescent="0.45">
      <c r="B52" s="59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</row>
    <row r="53" spans="2:16" x14ac:dyDescent="0.45">
      <c r="B53" s="60" t="s">
        <v>13</v>
      </c>
      <c r="C53" s="83">
        <f>SUM(C49:C52)</f>
        <v>0</v>
      </c>
      <c r="D53" s="83">
        <f t="shared" ref="D53:N53" si="11">SUM(D49:D52)</f>
        <v>0</v>
      </c>
      <c r="E53" s="83">
        <f t="shared" si="11"/>
        <v>0</v>
      </c>
      <c r="F53" s="83">
        <f t="shared" si="11"/>
        <v>0</v>
      </c>
      <c r="G53" s="83">
        <f t="shared" si="11"/>
        <v>0</v>
      </c>
      <c r="H53" s="83">
        <f t="shared" si="11"/>
        <v>0</v>
      </c>
      <c r="I53" s="83">
        <f t="shared" si="11"/>
        <v>0</v>
      </c>
      <c r="J53" s="83">
        <f t="shared" si="11"/>
        <v>0</v>
      </c>
      <c r="K53" s="83">
        <f t="shared" si="11"/>
        <v>0</v>
      </c>
      <c r="L53" s="83">
        <f t="shared" si="11"/>
        <v>0</v>
      </c>
      <c r="M53" s="83">
        <f t="shared" si="11"/>
        <v>0</v>
      </c>
      <c r="N53" s="83">
        <f t="shared" si="11"/>
        <v>0</v>
      </c>
    </row>
    <row r="54" spans="2:16" x14ac:dyDescent="0.45">
      <c r="B54" s="1" t="s">
        <v>52</v>
      </c>
      <c r="C54" s="58">
        <f>CashYear2!N54-CashYear3!C39</f>
        <v>0</v>
      </c>
      <c r="D54" s="58">
        <f>C54-D39</f>
        <v>0</v>
      </c>
      <c r="E54" s="58">
        <f t="shared" ref="E54:N55" si="12">D54-E39</f>
        <v>0</v>
      </c>
      <c r="F54" s="58">
        <f t="shared" si="12"/>
        <v>0</v>
      </c>
      <c r="G54" s="58">
        <f t="shared" si="12"/>
        <v>0</v>
      </c>
      <c r="H54" s="58">
        <f t="shared" si="12"/>
        <v>0</v>
      </c>
      <c r="I54" s="58">
        <f t="shared" si="12"/>
        <v>0</v>
      </c>
      <c r="J54" s="58">
        <f t="shared" si="12"/>
        <v>0</v>
      </c>
      <c r="K54" s="58">
        <f t="shared" si="12"/>
        <v>0</v>
      </c>
      <c r="L54" s="58">
        <f t="shared" si="12"/>
        <v>0</v>
      </c>
      <c r="M54" s="58">
        <f t="shared" si="12"/>
        <v>0</v>
      </c>
      <c r="N54" s="58">
        <f t="shared" si="12"/>
        <v>0</v>
      </c>
    </row>
    <row r="55" spans="2:16" x14ac:dyDescent="0.45">
      <c r="B55" s="61" t="s">
        <v>19</v>
      </c>
      <c r="C55" s="58">
        <f>CashYear2!N55-CashYear3!C40</f>
        <v>0</v>
      </c>
      <c r="D55" s="82">
        <f>C55-D40</f>
        <v>0</v>
      </c>
      <c r="E55" s="82">
        <f t="shared" si="12"/>
        <v>0</v>
      </c>
      <c r="F55" s="82">
        <f t="shared" si="12"/>
        <v>0</v>
      </c>
      <c r="G55" s="82">
        <f t="shared" si="12"/>
        <v>0</v>
      </c>
      <c r="H55" s="82">
        <f t="shared" si="12"/>
        <v>0</v>
      </c>
      <c r="I55" s="82">
        <f t="shared" si="12"/>
        <v>0</v>
      </c>
      <c r="J55" s="82">
        <f t="shared" si="12"/>
        <v>0</v>
      </c>
      <c r="K55" s="82">
        <f t="shared" si="12"/>
        <v>0</v>
      </c>
      <c r="L55" s="82">
        <f t="shared" si="12"/>
        <v>0</v>
      </c>
      <c r="M55" s="82">
        <f t="shared" si="12"/>
        <v>0</v>
      </c>
      <c r="N55" s="82">
        <f t="shared" si="12"/>
        <v>0</v>
      </c>
    </row>
    <row r="56" spans="2:16" x14ac:dyDescent="0.45">
      <c r="B56" s="66" t="s">
        <v>21</v>
      </c>
      <c r="C56" s="83">
        <f t="shared" ref="C56:N56" si="13">C53+SUM(C54:C55)</f>
        <v>0</v>
      </c>
      <c r="D56" s="83">
        <f t="shared" si="13"/>
        <v>0</v>
      </c>
      <c r="E56" s="83">
        <f t="shared" si="13"/>
        <v>0</v>
      </c>
      <c r="F56" s="83">
        <f t="shared" si="13"/>
        <v>0</v>
      </c>
      <c r="G56" s="83">
        <f t="shared" si="13"/>
        <v>0</v>
      </c>
      <c r="H56" s="83">
        <f t="shared" si="13"/>
        <v>0</v>
      </c>
      <c r="I56" s="83">
        <f t="shared" si="13"/>
        <v>0</v>
      </c>
      <c r="J56" s="83">
        <f t="shared" si="13"/>
        <v>0</v>
      </c>
      <c r="K56" s="83">
        <f t="shared" si="13"/>
        <v>0</v>
      </c>
      <c r="L56" s="83">
        <f t="shared" si="13"/>
        <v>0</v>
      </c>
      <c r="M56" s="83">
        <f t="shared" si="13"/>
        <v>0</v>
      </c>
      <c r="N56" s="83">
        <f t="shared" si="13"/>
        <v>0</v>
      </c>
    </row>
    <row r="57" spans="2:16" x14ac:dyDescent="0.45">
      <c r="B57" s="1" t="s">
        <v>23</v>
      </c>
      <c r="C57" s="58">
        <f>CashYear2!N57+CashYear3!C41</f>
        <v>0</v>
      </c>
      <c r="D57" s="58">
        <f t="shared" ref="D57:N59" si="14">C57+D41</f>
        <v>0</v>
      </c>
      <c r="E57" s="58">
        <f t="shared" si="14"/>
        <v>0</v>
      </c>
      <c r="F57" s="58">
        <f t="shared" si="14"/>
        <v>0</v>
      </c>
      <c r="G57" s="58">
        <f t="shared" si="14"/>
        <v>0</v>
      </c>
      <c r="H57" s="58">
        <f t="shared" si="14"/>
        <v>0</v>
      </c>
      <c r="I57" s="58">
        <f t="shared" si="14"/>
        <v>0</v>
      </c>
      <c r="J57" s="58">
        <f t="shared" si="14"/>
        <v>0</v>
      </c>
      <c r="K57" s="58">
        <f t="shared" si="14"/>
        <v>0</v>
      </c>
      <c r="L57" s="58">
        <f t="shared" si="14"/>
        <v>0</v>
      </c>
      <c r="M57" s="58">
        <f t="shared" si="14"/>
        <v>0</v>
      </c>
      <c r="N57" s="58">
        <f t="shared" si="14"/>
        <v>0</v>
      </c>
    </row>
    <row r="58" spans="2:16" x14ac:dyDescent="0.45">
      <c r="B58" s="1" t="s">
        <v>24</v>
      </c>
      <c r="C58" s="58">
        <f>CashYear2!N58+CashYear3!C42</f>
        <v>0</v>
      </c>
      <c r="D58" s="58">
        <f t="shared" si="14"/>
        <v>0</v>
      </c>
      <c r="E58" s="58">
        <f t="shared" si="14"/>
        <v>0</v>
      </c>
      <c r="F58" s="58">
        <f t="shared" si="14"/>
        <v>0</v>
      </c>
      <c r="G58" s="58">
        <f t="shared" si="14"/>
        <v>0</v>
      </c>
      <c r="H58" s="58">
        <f t="shared" si="14"/>
        <v>0</v>
      </c>
      <c r="I58" s="58">
        <f t="shared" si="14"/>
        <v>0</v>
      </c>
      <c r="J58" s="58">
        <f t="shared" si="14"/>
        <v>0</v>
      </c>
      <c r="K58" s="58">
        <f t="shared" si="14"/>
        <v>0</v>
      </c>
      <c r="L58" s="58">
        <f t="shared" si="14"/>
        <v>0</v>
      </c>
      <c r="M58" s="58">
        <f t="shared" si="14"/>
        <v>0</v>
      </c>
      <c r="N58" s="58">
        <f t="shared" si="14"/>
        <v>0</v>
      </c>
    </row>
    <row r="59" spans="2:16" x14ac:dyDescent="0.45">
      <c r="B59" s="61" t="s">
        <v>25</v>
      </c>
      <c r="C59" s="58">
        <f>CashYear2!N59+CashYear3!C43</f>
        <v>0</v>
      </c>
      <c r="D59" s="58">
        <f t="shared" si="14"/>
        <v>0</v>
      </c>
      <c r="E59" s="58">
        <f t="shared" si="14"/>
        <v>0</v>
      </c>
      <c r="F59" s="58">
        <f t="shared" si="14"/>
        <v>0</v>
      </c>
      <c r="G59" s="58">
        <f t="shared" si="14"/>
        <v>0</v>
      </c>
      <c r="H59" s="58">
        <f t="shared" si="14"/>
        <v>0</v>
      </c>
      <c r="I59" s="58">
        <f t="shared" si="14"/>
        <v>0</v>
      </c>
      <c r="J59" s="58">
        <f t="shared" si="14"/>
        <v>0</v>
      </c>
      <c r="K59" s="58">
        <f t="shared" si="14"/>
        <v>0</v>
      </c>
      <c r="L59" s="58">
        <f t="shared" si="14"/>
        <v>0</v>
      </c>
      <c r="M59" s="58">
        <f t="shared" si="14"/>
        <v>0</v>
      </c>
      <c r="N59" s="58">
        <f t="shared" si="14"/>
        <v>0</v>
      </c>
    </row>
    <row r="60" spans="2:16" x14ac:dyDescent="0.45">
      <c r="B60" s="62" t="s">
        <v>22</v>
      </c>
      <c r="C60" s="83">
        <f>SUM(C57:C59)</f>
        <v>0</v>
      </c>
      <c r="D60" s="83">
        <f t="shared" ref="D60:N60" si="15">SUM(D57:D59)</f>
        <v>0</v>
      </c>
      <c r="E60" s="83">
        <f t="shared" si="15"/>
        <v>0</v>
      </c>
      <c r="F60" s="83">
        <f t="shared" si="15"/>
        <v>0</v>
      </c>
      <c r="G60" s="83">
        <f t="shared" si="15"/>
        <v>0</v>
      </c>
      <c r="H60" s="83">
        <f t="shared" si="15"/>
        <v>0</v>
      </c>
      <c r="I60" s="83">
        <f t="shared" si="15"/>
        <v>0</v>
      </c>
      <c r="J60" s="83">
        <f t="shared" si="15"/>
        <v>0</v>
      </c>
      <c r="K60" s="83">
        <f t="shared" si="15"/>
        <v>0</v>
      </c>
      <c r="L60" s="83">
        <f t="shared" si="15"/>
        <v>0</v>
      </c>
      <c r="M60" s="83">
        <f t="shared" si="15"/>
        <v>0</v>
      </c>
      <c r="N60" s="83">
        <f t="shared" si="15"/>
        <v>0</v>
      </c>
    </row>
    <row r="61" spans="2:16" x14ac:dyDescent="0.45">
      <c r="B61" s="63" t="s">
        <v>28</v>
      </c>
      <c r="C61" s="84">
        <f>CashYear2!N61+CashYear3!C44</f>
        <v>0</v>
      </c>
      <c r="D61" s="84">
        <f t="shared" ref="D61:N61" si="16">C61+D44</f>
        <v>0</v>
      </c>
      <c r="E61" s="84">
        <f t="shared" si="16"/>
        <v>0</v>
      </c>
      <c r="F61" s="84">
        <f t="shared" si="16"/>
        <v>0</v>
      </c>
      <c r="G61" s="84">
        <f t="shared" si="16"/>
        <v>0</v>
      </c>
      <c r="H61" s="84">
        <f t="shared" si="16"/>
        <v>0</v>
      </c>
      <c r="I61" s="84">
        <f t="shared" si="16"/>
        <v>0</v>
      </c>
      <c r="J61" s="84">
        <f t="shared" si="16"/>
        <v>0</v>
      </c>
      <c r="K61" s="84">
        <f t="shared" si="16"/>
        <v>0</v>
      </c>
      <c r="L61" s="84">
        <f t="shared" si="16"/>
        <v>0</v>
      </c>
      <c r="M61" s="84">
        <f t="shared" si="16"/>
        <v>0</v>
      </c>
      <c r="N61" s="84">
        <f t="shared" si="16"/>
        <v>0</v>
      </c>
    </row>
    <row r="62" spans="2:16" x14ac:dyDescent="0.45">
      <c r="B62" s="62" t="s">
        <v>51</v>
      </c>
      <c r="C62" s="83">
        <f>C60+C61</f>
        <v>0</v>
      </c>
      <c r="D62" s="83">
        <f t="shared" ref="D62:N62" si="17">D60+D61</f>
        <v>0</v>
      </c>
      <c r="E62" s="83">
        <f t="shared" si="17"/>
        <v>0</v>
      </c>
      <c r="F62" s="83">
        <f t="shared" si="17"/>
        <v>0</v>
      </c>
      <c r="G62" s="83">
        <f t="shared" si="17"/>
        <v>0</v>
      </c>
      <c r="H62" s="83">
        <f t="shared" si="17"/>
        <v>0</v>
      </c>
      <c r="I62" s="83">
        <f t="shared" si="17"/>
        <v>0</v>
      </c>
      <c r="J62" s="83">
        <f t="shared" si="17"/>
        <v>0</v>
      </c>
      <c r="K62" s="83">
        <f t="shared" si="17"/>
        <v>0</v>
      </c>
      <c r="L62" s="83">
        <f t="shared" si="17"/>
        <v>0</v>
      </c>
      <c r="M62" s="83">
        <f t="shared" si="17"/>
        <v>0</v>
      </c>
      <c r="N62" s="83">
        <f t="shared" si="17"/>
        <v>0</v>
      </c>
    </row>
    <row r="63" spans="2:16" x14ac:dyDescent="0.45">
      <c r="B63" s="1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</row>
    <row r="64" spans="2:16" x14ac:dyDescent="0.45">
      <c r="B64" s="1" t="s">
        <v>32</v>
      </c>
      <c r="C64" s="58">
        <f>CashYear2!N64+CashYear3!C45</f>
        <v>0</v>
      </c>
      <c r="D64" s="58">
        <f t="shared" ref="D64:N64" si="18">C64+D45</f>
        <v>0</v>
      </c>
      <c r="E64" s="58">
        <f t="shared" si="18"/>
        <v>0</v>
      </c>
      <c r="F64" s="58">
        <f t="shared" si="18"/>
        <v>0</v>
      </c>
      <c r="G64" s="58">
        <f t="shared" si="18"/>
        <v>0</v>
      </c>
      <c r="H64" s="58">
        <f t="shared" si="18"/>
        <v>0</v>
      </c>
      <c r="I64" s="58">
        <f t="shared" si="18"/>
        <v>0</v>
      </c>
      <c r="J64" s="58">
        <f t="shared" si="18"/>
        <v>0</v>
      </c>
      <c r="K64" s="58">
        <f t="shared" si="18"/>
        <v>0</v>
      </c>
      <c r="L64" s="58">
        <f t="shared" si="18"/>
        <v>0</v>
      </c>
      <c r="M64" s="58">
        <f t="shared" si="18"/>
        <v>0</v>
      </c>
      <c r="N64" s="58">
        <f t="shared" si="18"/>
        <v>0</v>
      </c>
    </row>
    <row r="65" spans="2:14" x14ac:dyDescent="0.45">
      <c r="B65" s="64" t="str">
        <f>CashYear1!B65</f>
        <v>Net Profit/Retained Earnings</v>
      </c>
      <c r="C65" s="82">
        <f>CashYear2!N65+CashYear3!C36</f>
        <v>0</v>
      </c>
      <c r="D65" s="82">
        <f t="shared" ref="D65:N65" si="19">C65+D36</f>
        <v>0</v>
      </c>
      <c r="E65" s="82">
        <f t="shared" si="19"/>
        <v>0</v>
      </c>
      <c r="F65" s="82">
        <f t="shared" si="19"/>
        <v>0</v>
      </c>
      <c r="G65" s="82">
        <f t="shared" si="19"/>
        <v>0</v>
      </c>
      <c r="H65" s="82">
        <f t="shared" si="19"/>
        <v>0</v>
      </c>
      <c r="I65" s="82">
        <f t="shared" si="19"/>
        <v>0</v>
      </c>
      <c r="J65" s="82">
        <f t="shared" si="19"/>
        <v>0</v>
      </c>
      <c r="K65" s="82">
        <f t="shared" si="19"/>
        <v>0</v>
      </c>
      <c r="L65" s="82">
        <f t="shared" si="19"/>
        <v>0</v>
      </c>
      <c r="M65" s="82">
        <f t="shared" si="19"/>
        <v>0</v>
      </c>
      <c r="N65" s="82">
        <f t="shared" si="19"/>
        <v>0</v>
      </c>
    </row>
    <row r="66" spans="2:14" x14ac:dyDescent="0.45">
      <c r="B66" s="65" t="s">
        <v>31</v>
      </c>
      <c r="C66" s="83">
        <f>C64+C65</f>
        <v>0</v>
      </c>
      <c r="D66" s="83">
        <f>SUM(D64:D65)</f>
        <v>0</v>
      </c>
      <c r="E66" s="83">
        <f t="shared" ref="E66:M66" si="20">E64+E65</f>
        <v>0</v>
      </c>
      <c r="F66" s="83">
        <f t="shared" si="20"/>
        <v>0</v>
      </c>
      <c r="G66" s="83">
        <f t="shared" si="20"/>
        <v>0</v>
      </c>
      <c r="H66" s="83">
        <f t="shared" si="20"/>
        <v>0</v>
      </c>
      <c r="I66" s="83">
        <f t="shared" si="20"/>
        <v>0</v>
      </c>
      <c r="J66" s="83">
        <f t="shared" si="20"/>
        <v>0</v>
      </c>
      <c r="K66" s="83">
        <f t="shared" si="20"/>
        <v>0</v>
      </c>
      <c r="L66" s="83">
        <f t="shared" si="20"/>
        <v>0</v>
      </c>
      <c r="M66" s="83">
        <f t="shared" si="20"/>
        <v>0</v>
      </c>
      <c r="N66" s="83">
        <f>SUM(N64:N65)</f>
        <v>0</v>
      </c>
    </row>
    <row r="67" spans="2:14" x14ac:dyDescent="0.45">
      <c r="B67" s="67" t="s">
        <v>33</v>
      </c>
      <c r="C67" s="83">
        <f>C66+C62</f>
        <v>0</v>
      </c>
      <c r="D67" s="83">
        <f>D66+D62</f>
        <v>0</v>
      </c>
      <c r="E67" s="83">
        <f t="shared" ref="E67" si="21">E66+E62</f>
        <v>0</v>
      </c>
      <c r="F67" s="83">
        <f>F66+F62</f>
        <v>0</v>
      </c>
      <c r="G67" s="83">
        <f t="shared" ref="G67:M67" si="22">G66+G62</f>
        <v>0</v>
      </c>
      <c r="H67" s="83">
        <f t="shared" si="22"/>
        <v>0</v>
      </c>
      <c r="I67" s="83">
        <f t="shared" si="22"/>
        <v>0</v>
      </c>
      <c r="J67" s="83">
        <f t="shared" si="22"/>
        <v>0</v>
      </c>
      <c r="K67" s="83">
        <f t="shared" si="22"/>
        <v>0</v>
      </c>
      <c r="L67" s="83">
        <f t="shared" si="22"/>
        <v>0</v>
      </c>
      <c r="M67" s="83">
        <f t="shared" si="22"/>
        <v>0</v>
      </c>
      <c r="N67" s="83">
        <f>N66+N62</f>
        <v>0</v>
      </c>
    </row>
    <row r="68" spans="2:14" x14ac:dyDescent="0.45">
      <c r="B68" s="44" t="s">
        <v>34</v>
      </c>
      <c r="C68" s="58">
        <f>ROUND(C67-C56,0)</f>
        <v>0</v>
      </c>
      <c r="D68" s="58">
        <f t="shared" ref="D68:N68" si="23">ROUND(D67-D56,0)</f>
        <v>0</v>
      </c>
      <c r="E68" s="58">
        <f t="shared" si="23"/>
        <v>0</v>
      </c>
      <c r="F68" s="58">
        <f t="shared" si="23"/>
        <v>0</v>
      </c>
      <c r="G68" s="58">
        <f t="shared" si="23"/>
        <v>0</v>
      </c>
      <c r="H68" s="58">
        <f t="shared" si="23"/>
        <v>0</v>
      </c>
      <c r="I68" s="58">
        <f t="shared" si="23"/>
        <v>0</v>
      </c>
      <c r="J68" s="58">
        <f t="shared" si="23"/>
        <v>0</v>
      </c>
      <c r="K68" s="58">
        <f t="shared" si="23"/>
        <v>0</v>
      </c>
      <c r="L68" s="58">
        <f t="shared" si="23"/>
        <v>0</v>
      </c>
      <c r="M68" s="58">
        <f t="shared" si="23"/>
        <v>0</v>
      </c>
      <c r="N68" s="58">
        <f t="shared" si="23"/>
        <v>0</v>
      </c>
    </row>
    <row r="69" spans="2:14" x14ac:dyDescent="0.45">
      <c r="M69" s="58"/>
    </row>
  </sheetData>
  <conditionalFormatting sqref="C46:N46">
    <cfRule type="cellIs" dxfId="11" priority="3" operator="greaterThan">
      <formula>0</formula>
    </cfRule>
    <cfRule type="cellIs" dxfId="10" priority="4" operator="lessThan">
      <formula>0</formula>
    </cfRule>
  </conditionalFormatting>
  <conditionalFormatting sqref="C68:N68">
    <cfRule type="cellIs" dxfId="9" priority="1" operator="notEqual">
      <formula>0</formula>
    </cfRule>
    <cfRule type="cellIs" dxfId="8" priority="2" operator="equal">
      <formula>0</formula>
    </cfRule>
  </conditionalFormatting>
  <pageMargins left="0.25" right="0.25" top="0.75" bottom="0.75" header="0.3" footer="0.3"/>
  <pageSetup scale="76" fitToHeight="0" orientation="landscape" horizontalDpi="300" verticalDpi="300" r:id="rId1"/>
  <rowBreaks count="1" manualBreakCount="1">
    <brk id="46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7949-022A-4FA2-BE77-4CE4FA0B5E4F}">
  <sheetPr>
    <tabColor theme="3" tint="0.39997558519241921"/>
    <pageSetUpPr fitToPage="1"/>
  </sheetPr>
  <dimension ref="A1:P44"/>
  <sheetViews>
    <sheetView topLeftCell="A8" zoomScale="120" zoomScaleNormal="120" workbookViewId="0">
      <selection activeCell="H40" sqref="H40:N40"/>
    </sheetView>
  </sheetViews>
  <sheetFormatPr defaultColWidth="8.86328125" defaultRowHeight="14.25" outlineLevelRow="1" x14ac:dyDescent="0.45"/>
  <cols>
    <col min="1" max="1" width="2.86328125" customWidth="1"/>
    <col min="2" max="2" width="25.86328125" customWidth="1"/>
    <col min="3" max="3" width="1.53125" style="30" customWidth="1"/>
    <col min="4" max="4" width="3.46484375" style="30" hidden="1" customWidth="1"/>
    <col min="5" max="5" width="11" hidden="1" customWidth="1"/>
    <col min="6" max="6" width="0" hidden="1" customWidth="1"/>
    <col min="7" max="7" width="3.46484375" style="30" hidden="1" customWidth="1"/>
    <col min="8" max="8" width="11" bestFit="1" customWidth="1"/>
    <col min="10" max="10" width="3.46484375" style="30" customWidth="1"/>
    <col min="11" max="11" width="11" bestFit="1" customWidth="1"/>
    <col min="13" max="13" width="3.46484375" style="30" customWidth="1"/>
    <col min="14" max="14" width="11" bestFit="1" customWidth="1"/>
    <col min="16" max="16" width="3.46484375" style="30" customWidth="1"/>
  </cols>
  <sheetData>
    <row r="1" spans="1:16" ht="18" x14ac:dyDescent="0.55000000000000004">
      <c r="A1" s="1"/>
      <c r="B1" s="252" t="str">
        <f>'Start Up'!A1</f>
        <v>Bagel Store</v>
      </c>
      <c r="C1" s="31"/>
      <c r="D1" s="31"/>
      <c r="E1" s="3"/>
      <c r="F1" s="3"/>
      <c r="G1" s="31"/>
      <c r="H1" s="3"/>
      <c r="I1" s="3"/>
      <c r="J1" s="31"/>
      <c r="K1" s="3"/>
      <c r="L1" s="3"/>
      <c r="M1" s="31"/>
      <c r="N1" s="3"/>
      <c r="O1" s="3"/>
      <c r="P1" s="31"/>
    </row>
    <row r="2" spans="1:16" ht="15.75" x14ac:dyDescent="0.5">
      <c r="A2" s="1"/>
      <c r="B2" s="2" t="s">
        <v>50</v>
      </c>
      <c r="C2" s="31"/>
      <c r="D2" s="31"/>
      <c r="E2" s="3"/>
      <c r="F2" s="3"/>
      <c r="G2" s="31"/>
      <c r="H2" s="3"/>
      <c r="I2" s="3"/>
      <c r="J2" s="31"/>
      <c r="K2" s="3"/>
      <c r="L2" s="3"/>
      <c r="M2" s="31"/>
      <c r="N2" s="3"/>
      <c r="O2" s="3"/>
      <c r="P2" s="31"/>
    </row>
    <row r="3" spans="1:16" ht="15.75" x14ac:dyDescent="0.5">
      <c r="A3" s="1"/>
      <c r="B3" s="4"/>
      <c r="C3" s="31"/>
      <c r="D3" s="31"/>
      <c r="E3" s="3"/>
      <c r="F3" s="3"/>
      <c r="G3" s="31"/>
      <c r="H3" s="3"/>
      <c r="I3" s="3"/>
      <c r="J3" s="31"/>
      <c r="K3" s="3"/>
      <c r="L3" s="3"/>
      <c r="M3" s="31"/>
      <c r="N3" s="3"/>
      <c r="O3" s="3"/>
      <c r="P3" s="31"/>
    </row>
    <row r="4" spans="1:16" x14ac:dyDescent="0.45">
      <c r="A4" s="1"/>
      <c r="B4" s="5"/>
      <c r="C4" s="31"/>
      <c r="D4" s="31"/>
      <c r="E4" s="3"/>
      <c r="F4" s="3"/>
      <c r="G4" s="31"/>
      <c r="H4" s="3"/>
      <c r="I4" s="3"/>
      <c r="J4" s="31"/>
      <c r="K4" s="3"/>
      <c r="L4" s="3"/>
      <c r="M4" s="31"/>
      <c r="N4" s="3"/>
      <c r="O4" s="3"/>
      <c r="P4" s="31"/>
    </row>
    <row r="5" spans="1:16" ht="26.65" x14ac:dyDescent="0.45">
      <c r="A5" s="6" t="s">
        <v>0</v>
      </c>
      <c r="B5" s="7"/>
      <c r="C5" s="26"/>
      <c r="D5" s="121"/>
      <c r="E5" s="120">
        <v>2023</v>
      </c>
      <c r="F5" s="121" t="s">
        <v>1</v>
      </c>
      <c r="G5" s="121"/>
      <c r="H5" s="69" t="s">
        <v>162</v>
      </c>
      <c r="I5" s="8" t="s">
        <v>1</v>
      </c>
      <c r="J5" s="26"/>
      <c r="K5" s="69" t="s">
        <v>163</v>
      </c>
      <c r="L5" s="8" t="s">
        <v>1</v>
      </c>
      <c r="M5" s="26"/>
      <c r="N5" s="69" t="s">
        <v>164</v>
      </c>
      <c r="O5" s="8" t="s">
        <v>1</v>
      </c>
      <c r="P5" s="26"/>
    </row>
    <row r="6" spans="1:16" x14ac:dyDescent="0.45">
      <c r="A6" s="6"/>
      <c r="B6" s="7" t="str">
        <f>CashYear1!B3</f>
        <v>Sales Item1</v>
      </c>
      <c r="C6" s="32"/>
      <c r="D6" s="123"/>
      <c r="E6" s="122" t="e">
        <f>#REF!</f>
        <v>#REF!</v>
      </c>
      <c r="F6" s="123" t="e">
        <f>E6/$E$9</f>
        <v>#REF!</v>
      </c>
      <c r="G6" s="123"/>
      <c r="H6" s="10">
        <f>CashYear1!O3</f>
        <v>0</v>
      </c>
      <c r="I6" s="11" t="e">
        <f>H6/$H$9</f>
        <v>#DIV/0!</v>
      </c>
      <c r="J6" s="32"/>
      <c r="K6" s="10">
        <f>CashYear2!O3</f>
        <v>0</v>
      </c>
      <c r="L6" s="11" t="e">
        <f>K6/$K$9</f>
        <v>#DIV/0!</v>
      </c>
      <c r="M6" s="32"/>
      <c r="N6" s="10">
        <f>CashYear3!O3</f>
        <v>0</v>
      </c>
      <c r="O6" s="11" t="e">
        <f>N6/$N$9</f>
        <v>#DIV/0!</v>
      </c>
      <c r="P6" s="32"/>
    </row>
    <row r="7" spans="1:16" x14ac:dyDescent="0.45">
      <c r="A7" s="6"/>
      <c r="B7" s="7" t="str">
        <f>CashYear1!B4</f>
        <v>Sales Item2</v>
      </c>
      <c r="C7" s="32"/>
      <c r="D7" s="123"/>
      <c r="E7" s="122" t="e">
        <f>#REF!</f>
        <v>#REF!</v>
      </c>
      <c r="F7" s="123" t="e">
        <f>E7/$E$9</f>
        <v>#REF!</v>
      </c>
      <c r="G7" s="123"/>
      <c r="H7" s="10">
        <f>CashYear1!O4</f>
        <v>0</v>
      </c>
      <c r="I7" s="11" t="e">
        <f>H7/$H$9</f>
        <v>#DIV/0!</v>
      </c>
      <c r="J7" s="32"/>
      <c r="K7" s="10">
        <f>CashYear2!O4</f>
        <v>0</v>
      </c>
      <c r="L7" s="11" t="e">
        <f>K7/$H$9</f>
        <v>#DIV/0!</v>
      </c>
      <c r="M7" s="32"/>
      <c r="N7" s="10">
        <f>CashYear3!O4</f>
        <v>0</v>
      </c>
      <c r="O7" s="11" t="e">
        <f>N7/$H$9</f>
        <v>#DIV/0!</v>
      </c>
      <c r="P7" s="32"/>
    </row>
    <row r="8" spans="1:16" x14ac:dyDescent="0.45">
      <c r="A8" s="6"/>
      <c r="B8" s="7" t="str">
        <f>CashYear1!B5</f>
        <v>Sales Item3</v>
      </c>
      <c r="C8" s="32"/>
      <c r="D8" s="123"/>
      <c r="E8" s="122" t="e">
        <f>#REF!</f>
        <v>#REF!</v>
      </c>
      <c r="F8" s="123" t="e">
        <f>E8/$E$9</f>
        <v>#REF!</v>
      </c>
      <c r="G8" s="123"/>
      <c r="H8" s="10">
        <f>CashYear1!O5</f>
        <v>0</v>
      </c>
      <c r="I8" s="11" t="e">
        <f>H8/$H$9</f>
        <v>#DIV/0!</v>
      </c>
      <c r="J8" s="32"/>
      <c r="K8" s="10">
        <f>CashYear2!O5</f>
        <v>0</v>
      </c>
      <c r="L8" s="11" t="e">
        <f>K8/$H$9</f>
        <v>#DIV/0!</v>
      </c>
      <c r="M8" s="32"/>
      <c r="N8" s="10">
        <f>CashYear3!O5</f>
        <v>0</v>
      </c>
      <c r="O8" s="11" t="e">
        <f>N8/$H$9</f>
        <v>#DIV/0!</v>
      </c>
      <c r="P8" s="32"/>
    </row>
    <row r="9" spans="1:16" x14ac:dyDescent="0.45">
      <c r="A9" s="1"/>
      <c r="B9" s="5" t="s">
        <v>3</v>
      </c>
      <c r="C9" s="28"/>
      <c r="D9" s="127"/>
      <c r="E9" s="126" t="e">
        <f>SUM(E6:E8)</f>
        <v>#REF!</v>
      </c>
      <c r="F9" s="127" t="e">
        <f>E9/$E$9</f>
        <v>#REF!</v>
      </c>
      <c r="G9" s="127"/>
      <c r="H9" s="12">
        <f>SUM(H6:H8)</f>
        <v>0</v>
      </c>
      <c r="I9" s="13" t="e">
        <f>H9/$H$9</f>
        <v>#DIV/0!</v>
      </c>
      <c r="J9" s="28"/>
      <c r="K9" s="12">
        <f>SUM(K6:K8)</f>
        <v>0</v>
      </c>
      <c r="L9" s="13" t="e">
        <f>K9/$K$9</f>
        <v>#DIV/0!</v>
      </c>
      <c r="M9" s="28"/>
      <c r="N9" s="12">
        <f>SUM(N6:N8)</f>
        <v>0</v>
      </c>
      <c r="O9" s="119" t="e">
        <f>N9/$N$9</f>
        <v>#DIV/0!</v>
      </c>
      <c r="P9" s="28"/>
    </row>
    <row r="10" spans="1:16" x14ac:dyDescent="0.45">
      <c r="A10" s="1"/>
      <c r="B10" s="1"/>
      <c r="C10" s="28"/>
      <c r="D10" s="127"/>
      <c r="E10" s="124"/>
      <c r="F10" s="127" t="s">
        <v>2</v>
      </c>
      <c r="G10" s="127"/>
      <c r="H10" s="15"/>
      <c r="I10" s="16" t="s">
        <v>2</v>
      </c>
      <c r="J10" s="28"/>
      <c r="K10" s="15"/>
      <c r="L10" s="16" t="s">
        <v>2</v>
      </c>
      <c r="M10" s="28"/>
      <c r="N10" s="15"/>
      <c r="O10" s="16" t="s">
        <v>2</v>
      </c>
      <c r="P10" s="28"/>
    </row>
    <row r="11" spans="1:16" x14ac:dyDescent="0.45">
      <c r="A11" s="5" t="s">
        <v>4</v>
      </c>
      <c r="B11" s="1"/>
      <c r="C11" s="28"/>
      <c r="D11" s="127"/>
      <c r="E11" s="124"/>
      <c r="F11" s="127" t="s">
        <v>2</v>
      </c>
      <c r="G11" s="127"/>
      <c r="H11" s="15"/>
      <c r="I11" s="16" t="s">
        <v>2</v>
      </c>
      <c r="J11" s="28"/>
      <c r="K11" s="15"/>
      <c r="L11" s="16" t="s">
        <v>2</v>
      </c>
      <c r="M11" s="28"/>
      <c r="N11" s="15"/>
      <c r="O11" s="16" t="s">
        <v>2</v>
      </c>
      <c r="P11" s="28"/>
    </row>
    <row r="12" spans="1:16" x14ac:dyDescent="0.45">
      <c r="A12" s="1"/>
      <c r="B12" s="1" t="str">
        <f>CashYear1!B9</f>
        <v>Cost of Goods Category 1</v>
      </c>
      <c r="C12" s="32"/>
      <c r="D12" s="123"/>
      <c r="E12" s="124" t="e">
        <f>#REF!</f>
        <v>#REF!</v>
      </c>
      <c r="F12" s="123" t="e">
        <f>E12/$E$9</f>
        <v>#REF!</v>
      </c>
      <c r="G12" s="123"/>
      <c r="H12" s="15">
        <f>CashYear1!O9</f>
        <v>0</v>
      </c>
      <c r="I12" s="11" t="e">
        <f>H12/$H$9</f>
        <v>#DIV/0!</v>
      </c>
      <c r="J12" s="32"/>
      <c r="K12" s="15">
        <f>CashYear2!O9</f>
        <v>0</v>
      </c>
      <c r="L12" s="11" t="e">
        <f>K12/$K$9</f>
        <v>#DIV/0!</v>
      </c>
      <c r="M12" s="32"/>
      <c r="N12" s="15">
        <f>CashYear3!O9</f>
        <v>0</v>
      </c>
      <c r="O12" s="11" t="e">
        <f>N12/$N$9</f>
        <v>#DIV/0!</v>
      </c>
      <c r="P12" s="32"/>
    </row>
    <row r="13" spans="1:16" x14ac:dyDescent="0.45">
      <c r="A13" s="1"/>
      <c r="B13" s="1" t="str">
        <f>CashYear1!B10</f>
        <v>Cost of Goods Category 2</v>
      </c>
      <c r="C13" s="32"/>
      <c r="D13" s="123"/>
      <c r="E13" s="124" t="e">
        <f>#REF!</f>
        <v>#REF!</v>
      </c>
      <c r="F13" s="123" t="e">
        <f>E13/$E$9</f>
        <v>#REF!</v>
      </c>
      <c r="G13" s="123"/>
      <c r="H13" s="15">
        <f>CashYear1!O10</f>
        <v>0</v>
      </c>
      <c r="I13" s="11" t="e">
        <f>H13/$H$9</f>
        <v>#DIV/0!</v>
      </c>
      <c r="J13" s="32"/>
      <c r="K13" s="15">
        <f>CashYear2!O10</f>
        <v>0</v>
      </c>
      <c r="L13" s="11" t="e">
        <f>K13/$H$9</f>
        <v>#DIV/0!</v>
      </c>
      <c r="M13" s="32"/>
      <c r="N13" s="15">
        <f>CashYear3!O10</f>
        <v>0</v>
      </c>
      <c r="O13" s="11" t="e">
        <f>N13/$H$9</f>
        <v>#DIV/0!</v>
      </c>
      <c r="P13" s="32"/>
    </row>
    <row r="14" spans="1:16" x14ac:dyDescent="0.45">
      <c r="A14" s="1"/>
      <c r="B14" s="1" t="str">
        <f>CashYear1!B11</f>
        <v>Cost of Goods Category 3</v>
      </c>
      <c r="C14" s="32"/>
      <c r="D14" s="123"/>
      <c r="E14" s="124" t="e">
        <f>#REF!</f>
        <v>#REF!</v>
      </c>
      <c r="F14" s="123" t="e">
        <f>E14/$E$9</f>
        <v>#REF!</v>
      </c>
      <c r="G14" s="123"/>
      <c r="H14" s="15">
        <f>CashYear1!O11</f>
        <v>0</v>
      </c>
      <c r="I14" s="11" t="e">
        <f>H14/$H$9</f>
        <v>#DIV/0!</v>
      </c>
      <c r="J14" s="32"/>
      <c r="K14" s="15">
        <f>CashYear2!O11</f>
        <v>0</v>
      </c>
      <c r="L14" s="11" t="e">
        <f>K14/$H$9</f>
        <v>#DIV/0!</v>
      </c>
      <c r="M14" s="32"/>
      <c r="N14" s="15">
        <f>CashYear3!O11</f>
        <v>0</v>
      </c>
      <c r="O14" s="11" t="e">
        <f>N14/$H$9</f>
        <v>#DIV/0!</v>
      </c>
      <c r="P14" s="32"/>
    </row>
    <row r="15" spans="1:16" hidden="1" x14ac:dyDescent="0.45">
      <c r="A15" s="1"/>
      <c r="B15" s="1"/>
      <c r="C15" s="32"/>
      <c r="D15" s="123"/>
      <c r="E15" s="124" t="e">
        <f>#REF!</f>
        <v>#REF!</v>
      </c>
      <c r="F15" s="123" t="e">
        <f>E15/$E$9</f>
        <v>#REF!</v>
      </c>
      <c r="G15" s="123"/>
      <c r="H15" s="15">
        <f>CashYear1!O12</f>
        <v>0</v>
      </c>
      <c r="I15" s="11" t="e">
        <f>H15/$H$9</f>
        <v>#DIV/0!</v>
      </c>
      <c r="J15" s="32"/>
      <c r="K15" s="15">
        <f>CashYear2!O12</f>
        <v>0</v>
      </c>
      <c r="L15" s="11" t="e">
        <f>K15/$H$9</f>
        <v>#DIV/0!</v>
      </c>
      <c r="M15" s="32"/>
      <c r="N15" s="15">
        <f>CashYear2!R12</f>
        <v>0</v>
      </c>
      <c r="O15" s="11" t="e">
        <f>N15/$N$9</f>
        <v>#DIV/0!</v>
      </c>
      <c r="P15" s="32"/>
    </row>
    <row r="16" spans="1:16" x14ac:dyDescent="0.45">
      <c r="A16" s="1"/>
      <c r="B16" s="5" t="s">
        <v>5</v>
      </c>
      <c r="C16" s="28"/>
      <c r="D16" s="128"/>
      <c r="E16" s="126" t="e">
        <f>SUM(E12:E15)</f>
        <v>#REF!</v>
      </c>
      <c r="F16" s="127" t="e">
        <f>E16/$E$9</f>
        <v>#REF!</v>
      </c>
      <c r="G16" s="128"/>
      <c r="H16" s="12">
        <f>SUM(H12:H15)</f>
        <v>0</v>
      </c>
      <c r="I16" s="13" t="e">
        <f>H16/$H$9</f>
        <v>#DIV/0!</v>
      </c>
      <c r="J16" s="27"/>
      <c r="K16" s="12">
        <f>SUM(K12:K15)</f>
        <v>0</v>
      </c>
      <c r="L16" s="13" t="e">
        <f>K16/$K$9</f>
        <v>#DIV/0!</v>
      </c>
      <c r="M16" s="27"/>
      <c r="N16" s="12">
        <f>SUM(N12:N15)</f>
        <v>0</v>
      </c>
      <c r="O16" s="13" t="e">
        <f>N16/$N$9</f>
        <v>#DIV/0!</v>
      </c>
      <c r="P16" s="27"/>
    </row>
    <row r="17" spans="1:16" x14ac:dyDescent="0.45">
      <c r="A17" s="1"/>
      <c r="B17" s="1"/>
      <c r="C17" s="29"/>
      <c r="D17" s="131"/>
      <c r="E17" s="129"/>
      <c r="F17" s="130"/>
      <c r="G17" s="131"/>
      <c r="H17" s="18"/>
      <c r="I17" s="19"/>
      <c r="J17" s="29"/>
      <c r="K17" s="18"/>
      <c r="L17" s="19"/>
      <c r="M17" s="29"/>
      <c r="N17" s="18"/>
      <c r="O17" s="19"/>
      <c r="P17" s="29"/>
    </row>
    <row r="18" spans="1:16" x14ac:dyDescent="0.45">
      <c r="A18" s="5" t="s">
        <v>6</v>
      </c>
      <c r="B18" s="1"/>
      <c r="C18" s="27"/>
      <c r="D18" s="128"/>
      <c r="E18" s="126" t="e">
        <f>E9-E16</f>
        <v>#REF!</v>
      </c>
      <c r="F18" s="127" t="e">
        <f>E18/$E$9</f>
        <v>#REF!</v>
      </c>
      <c r="G18" s="128"/>
      <c r="H18" s="12">
        <f>H9-H16</f>
        <v>0</v>
      </c>
      <c r="I18" s="13" t="e">
        <f>H18/$H$9</f>
        <v>#DIV/0!</v>
      </c>
      <c r="J18" s="27"/>
      <c r="K18" s="12">
        <f>K9-K16</f>
        <v>0</v>
      </c>
      <c r="L18" s="13" t="e">
        <f>K18/$K$9</f>
        <v>#DIV/0!</v>
      </c>
      <c r="M18" s="27"/>
      <c r="N18" s="12">
        <f>N9-N16</f>
        <v>0</v>
      </c>
      <c r="O18" s="13" t="e">
        <f t="shared" ref="O18:O36" si="0">N18/$N$9</f>
        <v>#DIV/0!</v>
      </c>
      <c r="P18" s="27"/>
    </row>
    <row r="19" spans="1:16" x14ac:dyDescent="0.45">
      <c r="A19" s="1"/>
      <c r="B19" s="1"/>
      <c r="C19" s="28"/>
      <c r="D19" s="127"/>
      <c r="E19" s="124"/>
      <c r="F19" s="127"/>
      <c r="G19" s="127"/>
      <c r="H19" s="15"/>
      <c r="I19" s="16"/>
      <c r="J19" s="28"/>
      <c r="K19" s="15"/>
      <c r="L19" s="16"/>
      <c r="M19" s="28"/>
      <c r="N19" s="15"/>
      <c r="O19" s="16"/>
      <c r="P19" s="28"/>
    </row>
    <row r="20" spans="1:16" x14ac:dyDescent="0.45">
      <c r="A20" s="5" t="s">
        <v>7</v>
      </c>
      <c r="B20" s="1"/>
      <c r="C20" s="28"/>
      <c r="D20" s="127"/>
      <c r="E20" s="124"/>
      <c r="F20" s="127"/>
      <c r="G20" s="127"/>
      <c r="H20" s="15"/>
      <c r="I20" s="16"/>
      <c r="J20" s="28"/>
      <c r="K20" s="15"/>
      <c r="L20" s="16"/>
      <c r="M20" s="28"/>
      <c r="N20" s="15"/>
      <c r="O20" s="16"/>
      <c r="P20" s="28"/>
    </row>
    <row r="21" spans="1:16" x14ac:dyDescent="0.45">
      <c r="A21" s="5"/>
      <c r="B21" s="1" t="str">
        <f>CashYear1!B18</f>
        <v>Labor</v>
      </c>
      <c r="C21" s="32"/>
      <c r="D21" s="123"/>
      <c r="E21" s="122" t="e">
        <f>#REF!</f>
        <v>#REF!</v>
      </c>
      <c r="F21" s="123" t="e">
        <f t="shared" ref="F21:F36" si="1">E21/$E$9</f>
        <v>#REF!</v>
      </c>
      <c r="G21" s="123"/>
      <c r="H21" s="10">
        <f>CashYear1!O18</f>
        <v>0</v>
      </c>
      <c r="I21" s="11" t="e">
        <f t="shared" ref="I21:I36" si="2">H21/$H$9</f>
        <v>#DIV/0!</v>
      </c>
      <c r="J21" s="32"/>
      <c r="K21" s="10">
        <f>CashYear2!O18</f>
        <v>0</v>
      </c>
      <c r="L21" s="11" t="e">
        <f t="shared" ref="L21:L36" si="3">K21/$K$9</f>
        <v>#DIV/0!</v>
      </c>
      <c r="M21" s="32"/>
      <c r="N21" s="10">
        <f>CashYear3!O18</f>
        <v>0</v>
      </c>
      <c r="O21" s="11" t="e">
        <f t="shared" si="0"/>
        <v>#DIV/0!</v>
      </c>
      <c r="P21" s="32"/>
    </row>
    <row r="22" spans="1:16" x14ac:dyDescent="0.45">
      <c r="A22" s="5"/>
      <c r="B22" s="1" t="str">
        <f>CashYear1!B19</f>
        <v>Marketing &amp; Advertising</v>
      </c>
      <c r="C22" s="32"/>
      <c r="D22" s="123"/>
      <c r="E22" s="122" t="e">
        <f>#REF!</f>
        <v>#REF!</v>
      </c>
      <c r="F22" s="123" t="e">
        <f t="shared" si="1"/>
        <v>#REF!</v>
      </c>
      <c r="G22" s="123"/>
      <c r="H22" s="10">
        <f>CashYear1!O19</f>
        <v>0</v>
      </c>
      <c r="I22" s="11" t="e">
        <f t="shared" si="2"/>
        <v>#DIV/0!</v>
      </c>
      <c r="J22" s="32"/>
      <c r="K22" s="10">
        <f>CashYear2!O19</f>
        <v>0</v>
      </c>
      <c r="L22" s="11" t="e">
        <f t="shared" si="3"/>
        <v>#DIV/0!</v>
      </c>
      <c r="M22" s="32"/>
      <c r="N22" s="10">
        <f>CashYear3!O19</f>
        <v>0</v>
      </c>
      <c r="O22" s="11" t="e">
        <f t="shared" si="0"/>
        <v>#DIV/0!</v>
      </c>
      <c r="P22" s="32"/>
    </row>
    <row r="23" spans="1:16" x14ac:dyDescent="0.45">
      <c r="A23" s="5"/>
      <c r="B23" s="1" t="str">
        <f>CashYear1!B20</f>
        <v>Other G&amp;A</v>
      </c>
      <c r="C23" s="32"/>
      <c r="D23" s="123"/>
      <c r="E23" s="122" t="e">
        <f>#REF!</f>
        <v>#REF!</v>
      </c>
      <c r="F23" s="123" t="e">
        <f t="shared" si="1"/>
        <v>#REF!</v>
      </c>
      <c r="G23" s="123"/>
      <c r="H23" s="10">
        <f>CashYear1!O20</f>
        <v>0</v>
      </c>
      <c r="I23" s="11" t="e">
        <f t="shared" si="2"/>
        <v>#DIV/0!</v>
      </c>
      <c r="J23" s="32"/>
      <c r="K23" s="10">
        <f>CashYear2!O20</f>
        <v>0</v>
      </c>
      <c r="L23" s="11" t="e">
        <f t="shared" si="3"/>
        <v>#DIV/0!</v>
      </c>
      <c r="M23" s="32"/>
      <c r="N23" s="10">
        <f>CashYear3!O20</f>
        <v>0</v>
      </c>
      <c r="O23" s="11" t="e">
        <f t="shared" si="0"/>
        <v>#DIV/0!</v>
      </c>
      <c r="P23" s="32"/>
    </row>
    <row r="24" spans="1:16" x14ac:dyDescent="0.45">
      <c r="A24" s="5"/>
      <c r="B24" s="1" t="str">
        <f>CashYear1!B21</f>
        <v>Production</v>
      </c>
      <c r="C24" s="32"/>
      <c r="D24" s="123"/>
      <c r="E24" s="122" t="e">
        <f>#REF!</f>
        <v>#REF!</v>
      </c>
      <c r="F24" s="123" t="e">
        <f t="shared" si="1"/>
        <v>#REF!</v>
      </c>
      <c r="G24" s="123"/>
      <c r="H24" s="10">
        <f>CashYear1!O21</f>
        <v>0</v>
      </c>
      <c r="I24" s="11" t="e">
        <f t="shared" si="2"/>
        <v>#DIV/0!</v>
      </c>
      <c r="J24" s="32"/>
      <c r="K24" s="10">
        <f>CashYear2!O21</f>
        <v>0</v>
      </c>
      <c r="L24" s="11" t="e">
        <f t="shared" si="3"/>
        <v>#DIV/0!</v>
      </c>
      <c r="M24" s="32"/>
      <c r="N24" s="10">
        <f>CashYear3!O21</f>
        <v>0</v>
      </c>
      <c r="O24" s="11" t="e">
        <f t="shared" si="0"/>
        <v>#DIV/0!</v>
      </c>
      <c r="P24" s="32"/>
    </row>
    <row r="25" spans="1:16" x14ac:dyDescent="0.45">
      <c r="A25" s="5"/>
      <c r="B25" s="1" t="str">
        <f>CashYear1!B22</f>
        <v>Occupancy</v>
      </c>
      <c r="C25" s="32"/>
      <c r="D25" s="123"/>
      <c r="E25" s="122" t="e">
        <f>#REF!</f>
        <v>#REF!</v>
      </c>
      <c r="F25" s="123" t="e">
        <f t="shared" si="1"/>
        <v>#REF!</v>
      </c>
      <c r="G25" s="123"/>
      <c r="H25" s="10">
        <f>CashYear1!O22</f>
        <v>0</v>
      </c>
      <c r="I25" s="11" t="e">
        <f t="shared" si="2"/>
        <v>#DIV/0!</v>
      </c>
      <c r="J25" s="32"/>
      <c r="K25" s="10">
        <f>CashYear2!O22</f>
        <v>0</v>
      </c>
      <c r="L25" s="11" t="e">
        <f t="shared" si="3"/>
        <v>#DIV/0!</v>
      </c>
      <c r="M25" s="32"/>
      <c r="N25" s="10">
        <f>CashYear3!O22</f>
        <v>0</v>
      </c>
      <c r="O25" s="11" t="e">
        <f t="shared" si="0"/>
        <v>#DIV/0!</v>
      </c>
      <c r="P25" s="32"/>
    </row>
    <row r="26" spans="1:16" hidden="1" x14ac:dyDescent="0.45">
      <c r="A26" s="5"/>
      <c r="B26" s="1"/>
      <c r="C26" s="32"/>
      <c r="D26" s="123"/>
      <c r="E26" s="122" t="e">
        <f>#REF!</f>
        <v>#REF!</v>
      </c>
      <c r="F26" s="123" t="e">
        <f t="shared" si="1"/>
        <v>#REF!</v>
      </c>
      <c r="G26" s="123"/>
      <c r="H26" s="10"/>
      <c r="I26" s="11" t="e">
        <f t="shared" si="2"/>
        <v>#DIV/0!</v>
      </c>
      <c r="J26" s="32"/>
      <c r="K26" s="10"/>
      <c r="L26" s="11" t="e">
        <f t="shared" si="3"/>
        <v>#DIV/0!</v>
      </c>
      <c r="M26" s="32"/>
      <c r="N26" s="10"/>
      <c r="O26" s="11" t="e">
        <f t="shared" si="0"/>
        <v>#DIV/0!</v>
      </c>
      <c r="P26" s="32"/>
    </row>
    <row r="27" spans="1:16" hidden="1" x14ac:dyDescent="0.45">
      <c r="A27" s="5"/>
      <c r="B27" s="1"/>
      <c r="C27" s="32"/>
      <c r="D27" s="123"/>
      <c r="E27" s="122" t="e">
        <f>#REF!</f>
        <v>#REF!</v>
      </c>
      <c r="F27" s="123" t="e">
        <f t="shared" si="1"/>
        <v>#REF!</v>
      </c>
      <c r="G27" s="123"/>
      <c r="H27" s="10"/>
      <c r="I27" s="11" t="e">
        <f t="shared" si="2"/>
        <v>#DIV/0!</v>
      </c>
      <c r="J27" s="32"/>
      <c r="K27" s="10"/>
      <c r="L27" s="11" t="e">
        <f t="shared" si="3"/>
        <v>#DIV/0!</v>
      </c>
      <c r="M27" s="32"/>
      <c r="N27" s="10"/>
      <c r="O27" s="11" t="e">
        <f t="shared" si="0"/>
        <v>#DIV/0!</v>
      </c>
      <c r="P27" s="32"/>
    </row>
    <row r="28" spans="1:16" hidden="1" outlineLevel="1" x14ac:dyDescent="0.45">
      <c r="A28" s="5"/>
      <c r="B28" s="1" t="str">
        <f>CashYear1!B25</f>
        <v>Other Category 1</v>
      </c>
      <c r="C28" s="32"/>
      <c r="D28" s="123"/>
      <c r="E28" s="122" t="e">
        <f>#REF!</f>
        <v>#REF!</v>
      </c>
      <c r="F28" s="123" t="e">
        <f t="shared" si="1"/>
        <v>#REF!</v>
      </c>
      <c r="G28" s="123"/>
      <c r="H28" s="10">
        <f>CashYear1!O27</f>
        <v>0</v>
      </c>
      <c r="I28" s="11" t="e">
        <f t="shared" si="2"/>
        <v>#DIV/0!</v>
      </c>
      <c r="J28" s="32"/>
      <c r="K28" s="10">
        <f>CashYear2!O25</f>
        <v>0</v>
      </c>
      <c r="L28" s="11" t="e">
        <f t="shared" si="3"/>
        <v>#DIV/0!</v>
      </c>
      <c r="M28" s="32"/>
      <c r="N28" s="10">
        <f>CashYear2!R25</f>
        <v>0</v>
      </c>
      <c r="O28" s="11" t="e">
        <f t="shared" si="0"/>
        <v>#DIV/0!</v>
      </c>
      <c r="P28" s="32"/>
    </row>
    <row r="29" spans="1:16" hidden="1" outlineLevel="1" x14ac:dyDescent="0.45">
      <c r="A29" s="5"/>
      <c r="B29" s="1" t="str">
        <f>CashYear1!B26</f>
        <v>Other Category 2</v>
      </c>
      <c r="C29" s="32"/>
      <c r="D29" s="123"/>
      <c r="E29" s="122" t="e">
        <f>#REF!</f>
        <v>#REF!</v>
      </c>
      <c r="F29" s="123" t="e">
        <f t="shared" si="1"/>
        <v>#REF!</v>
      </c>
      <c r="G29" s="123"/>
      <c r="H29" s="10">
        <f>CashYear1!O28</f>
        <v>0</v>
      </c>
      <c r="I29" s="11" t="e">
        <f t="shared" si="2"/>
        <v>#DIV/0!</v>
      </c>
      <c r="J29" s="32"/>
      <c r="K29" s="10">
        <f>CashYear2!O26</f>
        <v>0</v>
      </c>
      <c r="L29" s="11" t="e">
        <f t="shared" si="3"/>
        <v>#DIV/0!</v>
      </c>
      <c r="M29" s="32"/>
      <c r="N29" s="10">
        <f>CashYear2!R26</f>
        <v>0</v>
      </c>
      <c r="O29" s="11" t="e">
        <f t="shared" si="0"/>
        <v>#DIV/0!</v>
      </c>
      <c r="P29" s="32"/>
    </row>
    <row r="30" spans="1:16" hidden="1" outlineLevel="1" x14ac:dyDescent="0.45">
      <c r="A30" s="5"/>
      <c r="B30" s="1" t="str">
        <f>CashYear1!B27</f>
        <v>Other Category 3</v>
      </c>
      <c r="C30" s="32"/>
      <c r="D30" s="123"/>
      <c r="E30" s="122" t="e">
        <f>#REF!</f>
        <v>#REF!</v>
      </c>
      <c r="F30" s="123" t="e">
        <f t="shared" si="1"/>
        <v>#REF!</v>
      </c>
      <c r="G30" s="123"/>
      <c r="H30" s="10">
        <f>CashYear1!O29</f>
        <v>0</v>
      </c>
      <c r="I30" s="11" t="e">
        <f t="shared" si="2"/>
        <v>#DIV/0!</v>
      </c>
      <c r="J30" s="32"/>
      <c r="K30" s="10">
        <f>CashYear2!O27</f>
        <v>0</v>
      </c>
      <c r="L30" s="11" t="e">
        <f t="shared" si="3"/>
        <v>#DIV/0!</v>
      </c>
      <c r="M30" s="32"/>
      <c r="N30" s="10">
        <f>CashYear2!R27</f>
        <v>0</v>
      </c>
      <c r="O30" s="11" t="e">
        <f t="shared" si="0"/>
        <v>#DIV/0!</v>
      </c>
      <c r="P30" s="32"/>
    </row>
    <row r="31" spans="1:16" hidden="1" outlineLevel="1" x14ac:dyDescent="0.45">
      <c r="A31" s="5"/>
      <c r="B31" s="1" t="str">
        <f>CashYear1!B28</f>
        <v>Other Category 4</v>
      </c>
      <c r="C31" s="32"/>
      <c r="D31" s="123"/>
      <c r="E31" s="122" t="e">
        <f>#REF!</f>
        <v>#REF!</v>
      </c>
      <c r="F31" s="123" t="e">
        <f t="shared" ref="F31:F35" si="4">E31/$E$9</f>
        <v>#REF!</v>
      </c>
      <c r="G31" s="123"/>
      <c r="H31" s="10">
        <f>CashYear1!O30</f>
        <v>0</v>
      </c>
      <c r="I31" s="11" t="e">
        <f t="shared" ref="I31:I35" si="5">H31/$H$9</f>
        <v>#DIV/0!</v>
      </c>
      <c r="J31" s="32"/>
      <c r="K31" s="10">
        <f>CashYear2!O28</f>
        <v>0</v>
      </c>
      <c r="L31" s="11" t="e">
        <f t="shared" ref="L31:L35" si="6">K31/$K$9</f>
        <v>#DIV/0!</v>
      </c>
      <c r="M31" s="32"/>
      <c r="N31" s="10">
        <f>CashYear2!R28</f>
        <v>0</v>
      </c>
      <c r="O31" s="11" t="e">
        <f t="shared" si="0"/>
        <v>#DIV/0!</v>
      </c>
      <c r="P31" s="32"/>
    </row>
    <row r="32" spans="1:16" hidden="1" outlineLevel="1" x14ac:dyDescent="0.45">
      <c r="A32" s="5"/>
      <c r="B32" s="1" t="str">
        <f>CashYear1!B29</f>
        <v>Other Category 5</v>
      </c>
      <c r="C32" s="32"/>
      <c r="D32" s="123"/>
      <c r="E32" s="122" t="e">
        <f>#REF!</f>
        <v>#REF!</v>
      </c>
      <c r="F32" s="123" t="e">
        <f t="shared" si="4"/>
        <v>#REF!</v>
      </c>
      <c r="G32" s="123"/>
      <c r="H32" s="10">
        <f>CashYear1!O31</f>
        <v>0</v>
      </c>
      <c r="I32" s="11" t="e">
        <f t="shared" si="5"/>
        <v>#DIV/0!</v>
      </c>
      <c r="J32" s="32"/>
      <c r="K32" s="10">
        <f>CashYear2!O29</f>
        <v>0</v>
      </c>
      <c r="L32" s="11" t="e">
        <f t="shared" si="6"/>
        <v>#DIV/0!</v>
      </c>
      <c r="M32" s="32"/>
      <c r="N32" s="10">
        <f>CashYear2!R29</f>
        <v>0</v>
      </c>
      <c r="O32" s="11" t="e">
        <f t="shared" si="0"/>
        <v>#DIV/0!</v>
      </c>
      <c r="P32" s="32"/>
    </row>
    <row r="33" spans="1:16" hidden="1" outlineLevel="1" x14ac:dyDescent="0.45">
      <c r="A33" s="5"/>
      <c r="B33" s="1" t="str">
        <f>CashYear1!B30</f>
        <v>Other Category 6</v>
      </c>
      <c r="C33" s="32"/>
      <c r="D33" s="123"/>
      <c r="E33" s="122" t="e">
        <f>#REF!</f>
        <v>#REF!</v>
      </c>
      <c r="F33" s="123" t="e">
        <f t="shared" si="4"/>
        <v>#REF!</v>
      </c>
      <c r="G33" s="123"/>
      <c r="H33" s="10">
        <f>CashYear1!O32</f>
        <v>0</v>
      </c>
      <c r="I33" s="11" t="e">
        <f t="shared" si="5"/>
        <v>#DIV/0!</v>
      </c>
      <c r="J33" s="32"/>
      <c r="K33" s="10">
        <f>CashYear2!O30</f>
        <v>0</v>
      </c>
      <c r="L33" s="11" t="e">
        <f t="shared" si="6"/>
        <v>#DIV/0!</v>
      </c>
      <c r="M33" s="32"/>
      <c r="N33" s="10">
        <f>CashYear2!R30</f>
        <v>0</v>
      </c>
      <c r="O33" s="11" t="e">
        <f t="shared" si="0"/>
        <v>#DIV/0!</v>
      </c>
      <c r="P33" s="32"/>
    </row>
    <row r="34" spans="1:16" hidden="1" outlineLevel="1" x14ac:dyDescent="0.45">
      <c r="A34" s="5"/>
      <c r="B34" s="1" t="str">
        <f>CashYear1!B31</f>
        <v>Other Category 7</v>
      </c>
      <c r="C34" s="32"/>
      <c r="D34" s="123"/>
      <c r="E34" s="122" t="e">
        <f>#REF!</f>
        <v>#REF!</v>
      </c>
      <c r="F34" s="123" t="e">
        <f t="shared" si="4"/>
        <v>#REF!</v>
      </c>
      <c r="G34" s="123"/>
      <c r="H34" s="10">
        <f>CashYear1!O33</f>
        <v>0</v>
      </c>
      <c r="I34" s="11" t="e">
        <f t="shared" si="5"/>
        <v>#DIV/0!</v>
      </c>
      <c r="J34" s="32"/>
      <c r="K34" s="10">
        <f>CashYear2!O31</f>
        <v>0</v>
      </c>
      <c r="L34" s="11" t="e">
        <f t="shared" si="6"/>
        <v>#DIV/0!</v>
      </c>
      <c r="M34" s="32"/>
      <c r="N34" s="10">
        <f>CashYear2!R31</f>
        <v>0</v>
      </c>
      <c r="O34" s="11" t="e">
        <f t="shared" si="0"/>
        <v>#DIV/0!</v>
      </c>
      <c r="P34" s="32"/>
    </row>
    <row r="35" spans="1:16" hidden="1" outlineLevel="1" x14ac:dyDescent="0.45">
      <c r="A35" s="5"/>
      <c r="B35" s="1" t="str">
        <f>CashYear1!B32</f>
        <v>Other Category 8</v>
      </c>
      <c r="C35" s="32"/>
      <c r="D35" s="123"/>
      <c r="E35" s="122" t="e">
        <f>#REF!</f>
        <v>#REF!</v>
      </c>
      <c r="F35" s="123" t="e">
        <f t="shared" si="4"/>
        <v>#REF!</v>
      </c>
      <c r="G35" s="123"/>
      <c r="H35" s="10">
        <f>CashYear1!O34</f>
        <v>0</v>
      </c>
      <c r="I35" s="11" t="e">
        <f t="shared" si="5"/>
        <v>#DIV/0!</v>
      </c>
      <c r="J35" s="32"/>
      <c r="K35" s="10">
        <f>CashYear2!O32</f>
        <v>0</v>
      </c>
      <c r="L35" s="11" t="e">
        <f t="shared" si="6"/>
        <v>#DIV/0!</v>
      </c>
      <c r="M35" s="32"/>
      <c r="N35" s="10">
        <f>CashYear2!R32</f>
        <v>0</v>
      </c>
      <c r="O35" s="11" t="e">
        <f t="shared" si="0"/>
        <v>#DIV/0!</v>
      </c>
      <c r="P35" s="32"/>
    </row>
    <row r="36" spans="1:16" collapsed="1" x14ac:dyDescent="0.45">
      <c r="A36" s="1"/>
      <c r="B36" s="5" t="s">
        <v>10</v>
      </c>
      <c r="C36" s="28"/>
      <c r="D36" s="128"/>
      <c r="E36" s="126" t="e">
        <f>SUM(E21:E25)</f>
        <v>#REF!</v>
      </c>
      <c r="F36" s="127" t="e">
        <f t="shared" si="1"/>
        <v>#REF!</v>
      </c>
      <c r="G36" s="128"/>
      <c r="H36" s="12">
        <f>SUM(H21:H25)</f>
        <v>0</v>
      </c>
      <c r="I36" s="13" t="e">
        <f t="shared" si="2"/>
        <v>#DIV/0!</v>
      </c>
      <c r="J36" s="27"/>
      <c r="K36" s="12">
        <f>SUM(K21:K25)</f>
        <v>0</v>
      </c>
      <c r="L36" s="13" t="e">
        <f t="shared" si="3"/>
        <v>#DIV/0!</v>
      </c>
      <c r="M36" s="27"/>
      <c r="N36" s="12">
        <f>SUM(N21:N25)</f>
        <v>0</v>
      </c>
      <c r="O36" s="13" t="e">
        <f t="shared" si="0"/>
        <v>#DIV/0!</v>
      </c>
      <c r="P36" s="27"/>
    </row>
    <row r="37" spans="1:16" ht="14.65" thickBot="1" x14ac:dyDescent="0.5">
      <c r="A37" s="1"/>
      <c r="B37" s="1"/>
      <c r="C37" s="29"/>
      <c r="D37" s="131"/>
      <c r="E37" s="132"/>
      <c r="F37" s="133"/>
      <c r="G37" s="131"/>
      <c r="H37" s="21"/>
      <c r="I37" s="22"/>
      <c r="J37" s="29"/>
      <c r="K37" s="21"/>
      <c r="L37" s="22"/>
      <c r="M37" s="29"/>
      <c r="N37" s="21"/>
      <c r="O37" s="22"/>
      <c r="P37" s="29"/>
    </row>
    <row r="38" spans="1:16" ht="14.65" thickTop="1" x14ac:dyDescent="0.45">
      <c r="A38" s="5" t="s">
        <v>12</v>
      </c>
      <c r="B38" s="1"/>
      <c r="C38" s="27"/>
      <c r="D38" s="128"/>
      <c r="E38" s="126" t="e">
        <f>E18-E36</f>
        <v>#REF!</v>
      </c>
      <c r="F38" s="127" t="e">
        <f>E38/$E$9</f>
        <v>#REF!</v>
      </c>
      <c r="G38" s="128"/>
      <c r="H38" s="12">
        <f>H18-H36</f>
        <v>0</v>
      </c>
      <c r="I38" s="13" t="e">
        <f>H38/$H$9</f>
        <v>#DIV/0!</v>
      </c>
      <c r="J38" s="27"/>
      <c r="K38" s="12">
        <f>K18-K36</f>
        <v>0</v>
      </c>
      <c r="L38" s="13" t="e">
        <f>K38/$K$9</f>
        <v>#DIV/0!</v>
      </c>
      <c r="M38" s="27"/>
      <c r="N38" s="12">
        <f>N18-N36</f>
        <v>0</v>
      </c>
      <c r="O38" s="13" t="e">
        <f>N38/$N$9</f>
        <v>#DIV/0!</v>
      </c>
      <c r="P38" s="27"/>
    </row>
    <row r="39" spans="1:16" x14ac:dyDescent="0.45">
      <c r="A39" s="1"/>
      <c r="B39" s="1"/>
      <c r="C39" s="28"/>
      <c r="D39" s="127"/>
      <c r="E39" s="134"/>
      <c r="F39" s="135"/>
      <c r="G39" s="127"/>
      <c r="H39" s="20"/>
      <c r="I39" s="23"/>
      <c r="J39" s="28"/>
      <c r="K39" s="20"/>
      <c r="L39" s="23"/>
      <c r="M39" s="28"/>
      <c r="N39" s="20"/>
      <c r="O39" s="23"/>
      <c r="P39" s="28"/>
    </row>
    <row r="40" spans="1:16" x14ac:dyDescent="0.45">
      <c r="B40" t="s">
        <v>58</v>
      </c>
      <c r="D40" s="125"/>
      <c r="E40" s="122" t="e">
        <f>#REF!</f>
        <v>#REF!</v>
      </c>
      <c r="F40" s="125"/>
      <c r="G40" s="125"/>
      <c r="H40" s="10">
        <f>CashYear1!O23</f>
        <v>0</v>
      </c>
      <c r="K40" s="10">
        <f>CashYear2!O23</f>
        <v>0</v>
      </c>
      <c r="N40" s="10">
        <f>CashYear3!O23</f>
        <v>0</v>
      </c>
    </row>
    <row r="41" spans="1:16" x14ac:dyDescent="0.45">
      <c r="B41" t="s">
        <v>148</v>
      </c>
      <c r="D41" s="125"/>
      <c r="E41" s="122" t="e">
        <f>#REF!</f>
        <v>#REF!</v>
      </c>
      <c r="F41" s="125"/>
      <c r="G41" s="125"/>
      <c r="H41" s="10">
        <f>CashYear1!O24</f>
        <v>0</v>
      </c>
      <c r="K41" s="10">
        <f>CashYear2!O24</f>
        <v>0</v>
      </c>
      <c r="N41" s="10">
        <f>CashYear3!O24</f>
        <v>0</v>
      </c>
    </row>
    <row r="42" spans="1:16" x14ac:dyDescent="0.45">
      <c r="D42" s="125"/>
      <c r="E42" s="122"/>
      <c r="F42" s="125"/>
      <c r="G42" s="125"/>
      <c r="H42" s="10"/>
      <c r="K42" s="10"/>
      <c r="N42" s="10"/>
    </row>
    <row r="43" spans="1:16" x14ac:dyDescent="0.45">
      <c r="D43" s="125"/>
      <c r="E43" s="125"/>
      <c r="F43" s="125"/>
      <c r="G43" s="125"/>
    </row>
    <row r="44" spans="1:16" x14ac:dyDescent="0.45">
      <c r="A44" s="24" t="s">
        <v>11</v>
      </c>
      <c r="B44" s="24"/>
      <c r="C44" s="27"/>
      <c r="D44" s="128"/>
      <c r="E44" s="126" t="e">
        <f>E38-E40-E41-E42</f>
        <v>#REF!</v>
      </c>
      <c r="F44" s="127" t="e">
        <f>E44/$E$9</f>
        <v>#REF!</v>
      </c>
      <c r="G44" s="128"/>
      <c r="H44" s="12">
        <f>H38-H40-H41-H42</f>
        <v>0</v>
      </c>
      <c r="I44" s="13" t="e">
        <f>H44/$H$9</f>
        <v>#DIV/0!</v>
      </c>
      <c r="J44" s="27"/>
      <c r="K44" s="12">
        <f>K38-K40-K41-K42</f>
        <v>0</v>
      </c>
      <c r="L44" s="13" t="e">
        <f>K44/$K$9</f>
        <v>#DIV/0!</v>
      </c>
      <c r="M44" s="27"/>
      <c r="N44" s="12">
        <f>N38-N40-N41-N42</f>
        <v>0</v>
      </c>
      <c r="O44" s="13" t="e">
        <f>N44/$K$9</f>
        <v>#DIV/0!</v>
      </c>
      <c r="P44" s="27"/>
    </row>
  </sheetData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91FE-575B-4496-AF3E-B809B9B2B95C}">
  <sheetPr>
    <tabColor theme="3" tint="0.39997558519241921"/>
    <pageSetUpPr fitToPage="1"/>
  </sheetPr>
  <dimension ref="A1:L39"/>
  <sheetViews>
    <sheetView topLeftCell="A7" workbookViewId="0">
      <selection activeCell="D39" sqref="D39"/>
    </sheetView>
  </sheetViews>
  <sheetFormatPr defaultColWidth="8.86328125" defaultRowHeight="14.25" x14ac:dyDescent="0.45"/>
  <cols>
    <col min="1" max="1" width="2.53125" customWidth="1"/>
    <col min="2" max="2" width="28.1328125" customWidth="1"/>
    <col min="3" max="3" width="2.1328125" customWidth="1"/>
    <col min="4" max="4" width="15.1328125" bestFit="1" customWidth="1"/>
    <col min="5" max="5" width="2.1328125" style="30" customWidth="1"/>
    <col min="6" max="6" width="15.1328125" bestFit="1" customWidth="1"/>
    <col min="7" max="7" width="2.1328125" style="30" customWidth="1"/>
    <col min="8" max="8" width="15.1328125" bestFit="1" customWidth="1"/>
    <col min="9" max="9" width="2.1328125" style="30" customWidth="1"/>
    <col min="10" max="10" width="15.1328125" bestFit="1" customWidth="1"/>
    <col min="12" max="12" width="10.86328125" bestFit="1" customWidth="1"/>
  </cols>
  <sheetData>
    <row r="1" spans="1:10" ht="18" x14ac:dyDescent="0.55000000000000004">
      <c r="A1" s="1"/>
      <c r="B1" s="251" t="str">
        <f>'Start Up'!A1</f>
        <v>Bagel Store</v>
      </c>
      <c r="C1" s="1"/>
      <c r="D1" s="3"/>
      <c r="E1" s="31"/>
      <c r="F1" s="3"/>
      <c r="G1" s="31"/>
      <c r="H1" s="3"/>
      <c r="I1" s="31"/>
      <c r="J1" s="3"/>
    </row>
    <row r="2" spans="1:10" ht="15.75" x14ac:dyDescent="0.5">
      <c r="A2" s="1"/>
      <c r="B2" s="2" t="s">
        <v>35</v>
      </c>
      <c r="C2" s="1"/>
      <c r="D2" s="3"/>
      <c r="E2" s="31"/>
      <c r="F2" s="3"/>
      <c r="G2" s="31"/>
      <c r="H2" s="3"/>
      <c r="I2" s="31"/>
      <c r="J2" s="3"/>
    </row>
    <row r="3" spans="1:10" ht="15.75" x14ac:dyDescent="0.5">
      <c r="A3" s="1"/>
      <c r="B3" s="4"/>
      <c r="C3" s="1"/>
      <c r="D3" s="3"/>
      <c r="E3" s="31"/>
      <c r="F3" s="3"/>
      <c r="G3" s="31"/>
      <c r="H3" s="3"/>
      <c r="I3" s="31"/>
      <c r="J3" s="3"/>
    </row>
    <row r="4" spans="1:10" x14ac:dyDescent="0.45">
      <c r="A4" s="1"/>
      <c r="B4" s="5"/>
      <c r="C4" s="1"/>
      <c r="D4" s="86"/>
      <c r="E4" s="87"/>
      <c r="F4" s="86" t="s">
        <v>54</v>
      </c>
      <c r="G4" s="87"/>
      <c r="H4" s="86" t="s">
        <v>54</v>
      </c>
      <c r="I4" s="87"/>
      <c r="J4" s="86" t="s">
        <v>54</v>
      </c>
    </row>
    <row r="5" spans="1:10" ht="15.75" x14ac:dyDescent="0.5">
      <c r="A5" s="6" t="s">
        <v>13</v>
      </c>
      <c r="B5" s="7"/>
      <c r="C5" s="73"/>
      <c r="D5" s="71" t="s">
        <v>194</v>
      </c>
      <c r="E5" s="72"/>
      <c r="F5" s="71" t="s">
        <v>195</v>
      </c>
      <c r="G5" s="72"/>
      <c r="H5" s="71" t="s">
        <v>196</v>
      </c>
      <c r="I5" s="72"/>
      <c r="J5" s="71" t="s">
        <v>197</v>
      </c>
    </row>
    <row r="6" spans="1:10" x14ac:dyDescent="0.45">
      <c r="A6" s="6"/>
      <c r="B6" s="7" t="s">
        <v>14</v>
      </c>
      <c r="C6" s="10"/>
      <c r="D6" s="10">
        <f>'Start Up'!B3</f>
        <v>0</v>
      </c>
      <c r="E6" s="33"/>
      <c r="F6" s="10">
        <f>CashYear1!N49</f>
        <v>0</v>
      </c>
      <c r="G6" s="33"/>
      <c r="H6" s="10">
        <f>CashYear2!N49</f>
        <v>0</v>
      </c>
      <c r="I6" s="33"/>
      <c r="J6" s="10">
        <f>CashYear3!N49</f>
        <v>0</v>
      </c>
    </row>
    <row r="7" spans="1:10" ht="18" x14ac:dyDescent="0.55000000000000004">
      <c r="A7" s="6"/>
      <c r="B7" s="7" t="s">
        <v>15</v>
      </c>
      <c r="C7" s="9"/>
      <c r="D7" s="10">
        <f>'Start Up'!B4</f>
        <v>0</v>
      </c>
      <c r="E7" s="33"/>
      <c r="F7" s="10">
        <f>CashYear1!N50</f>
        <v>0</v>
      </c>
      <c r="G7" s="33"/>
      <c r="H7" s="10">
        <f>CashYear2!N50</f>
        <v>0</v>
      </c>
      <c r="I7" s="33"/>
      <c r="J7" s="10">
        <f>CashYear3!N50</f>
        <v>0</v>
      </c>
    </row>
    <row r="8" spans="1:10" ht="18" x14ac:dyDescent="0.55000000000000004">
      <c r="A8" s="6"/>
      <c r="B8" s="7" t="s">
        <v>16</v>
      </c>
      <c r="C8" s="9"/>
      <c r="D8" s="10">
        <f>'Start Up'!B5</f>
        <v>0</v>
      </c>
      <c r="E8" s="33"/>
      <c r="F8" s="10">
        <f>CashYear1!N51</f>
        <v>0</v>
      </c>
      <c r="G8" s="33"/>
      <c r="H8" s="10">
        <f>CashYear2!N51</f>
        <v>0</v>
      </c>
      <c r="I8" s="33"/>
      <c r="J8" s="10">
        <f>CashYear3!N51</f>
        <v>0</v>
      </c>
    </row>
    <row r="9" spans="1:10" x14ac:dyDescent="0.45">
      <c r="A9" s="1"/>
      <c r="B9" s="5" t="s">
        <v>18</v>
      </c>
      <c r="C9" s="14"/>
      <c r="D9" s="17">
        <f>SUM(D6:D8)</f>
        <v>0</v>
      </c>
      <c r="E9" s="29"/>
      <c r="F9" s="17">
        <f>SUM(F6:F8)</f>
        <v>0</v>
      </c>
      <c r="G9" s="29"/>
      <c r="H9" s="17">
        <f>SUM(H6:H8)</f>
        <v>0</v>
      </c>
      <c r="I9" s="29"/>
      <c r="J9" s="17">
        <f>SUM(J6:J8)</f>
        <v>0</v>
      </c>
    </row>
    <row r="10" spans="1:10" ht="16.25" customHeight="1" x14ac:dyDescent="0.45">
      <c r="A10" s="1"/>
      <c r="B10" s="1"/>
      <c r="C10" s="14"/>
      <c r="D10" s="25"/>
      <c r="E10" s="29"/>
      <c r="F10" s="25"/>
      <c r="G10" s="29"/>
      <c r="H10" s="25"/>
      <c r="I10" s="29"/>
      <c r="J10" s="25"/>
    </row>
    <row r="11" spans="1:10" x14ac:dyDescent="0.45">
      <c r="A11" s="5" t="s">
        <v>17</v>
      </c>
      <c r="B11" s="1"/>
      <c r="C11" s="14"/>
      <c r="D11" s="15"/>
      <c r="E11" s="29"/>
      <c r="F11" s="15"/>
      <c r="G11" s="29"/>
      <c r="H11" s="15"/>
      <c r="I11" s="29"/>
      <c r="J11" s="15"/>
    </row>
    <row r="12" spans="1:10" x14ac:dyDescent="0.45">
      <c r="A12" s="1"/>
      <c r="B12" s="1" t="s">
        <v>52</v>
      </c>
      <c r="C12" s="14"/>
      <c r="D12" s="10">
        <f>'Start Up'!B8</f>
        <v>0</v>
      </c>
      <c r="E12" s="33"/>
      <c r="F12" s="10">
        <f>CashYear1!N54</f>
        <v>0</v>
      </c>
      <c r="G12" s="33"/>
      <c r="H12" s="10">
        <f>CashYear2!N54</f>
        <v>0</v>
      </c>
      <c r="I12" s="33"/>
      <c r="J12" s="10">
        <f>CashYear3!N54</f>
        <v>0</v>
      </c>
    </row>
    <row r="13" spans="1:10" x14ac:dyDescent="0.45">
      <c r="A13" s="1"/>
      <c r="B13" s="1" t="s">
        <v>19</v>
      </c>
      <c r="C13" s="14"/>
      <c r="D13" s="10">
        <f>'Start Up'!B9</f>
        <v>0</v>
      </c>
      <c r="E13" s="33"/>
      <c r="F13" s="10">
        <f>CashYear1!N55</f>
        <v>0</v>
      </c>
      <c r="G13" s="33"/>
      <c r="H13" s="10">
        <f>CashYear2!N55</f>
        <v>0</v>
      </c>
      <c r="I13" s="33"/>
      <c r="J13" s="10">
        <f>CashYear3!N55</f>
        <v>0</v>
      </c>
    </row>
    <row r="14" spans="1:10" x14ac:dyDescent="0.45">
      <c r="A14" s="1"/>
      <c r="B14" s="5" t="s">
        <v>20</v>
      </c>
      <c r="C14" s="14"/>
      <c r="D14" s="17">
        <f>SUM(D12:D13)</f>
        <v>0</v>
      </c>
      <c r="E14" s="29"/>
      <c r="F14" s="17">
        <f>SUM(F12:F13)</f>
        <v>0</v>
      </c>
      <c r="G14" s="29"/>
      <c r="H14" s="17">
        <f>SUM(H12:H13)</f>
        <v>0</v>
      </c>
      <c r="I14" s="29"/>
      <c r="J14" s="17">
        <f>SUM(J12:J13)</f>
        <v>0</v>
      </c>
    </row>
    <row r="15" spans="1:10" ht="14.65" thickBot="1" x14ac:dyDescent="0.5">
      <c r="A15" s="1"/>
      <c r="B15" s="1"/>
      <c r="C15" s="14"/>
      <c r="D15" s="35"/>
      <c r="E15" s="29"/>
      <c r="F15" s="35"/>
      <c r="G15" s="29"/>
      <c r="H15" s="35"/>
      <c r="I15" s="29"/>
      <c r="J15" s="35"/>
    </row>
    <row r="16" spans="1:10" ht="16.5" thickTop="1" thickBot="1" x14ac:dyDescent="0.55000000000000004">
      <c r="A16" s="2" t="s">
        <v>21</v>
      </c>
      <c r="B16" s="2"/>
      <c r="C16" s="37"/>
      <c r="D16" s="36">
        <f>D14+D9</f>
        <v>0</v>
      </c>
      <c r="E16" s="33"/>
      <c r="F16" s="36">
        <f>F14+F9</f>
        <v>0</v>
      </c>
      <c r="G16" s="33"/>
      <c r="H16" s="36">
        <f>H14+H9</f>
        <v>0</v>
      </c>
      <c r="I16" s="33"/>
      <c r="J16" s="36">
        <f>J14+J9</f>
        <v>0</v>
      </c>
    </row>
    <row r="17" spans="1:10" ht="8.4499999999999993" customHeight="1" thickTop="1" x14ac:dyDescent="0.45">
      <c r="A17" s="1"/>
      <c r="B17" s="1"/>
      <c r="C17" s="14"/>
      <c r="D17" s="15"/>
      <c r="E17" s="29"/>
      <c r="F17" s="15"/>
      <c r="G17" s="29"/>
      <c r="H17" s="15"/>
      <c r="I17" s="29"/>
      <c r="J17" s="15"/>
    </row>
    <row r="18" spans="1:10" x14ac:dyDescent="0.45">
      <c r="A18" s="5" t="s">
        <v>22</v>
      </c>
      <c r="B18" s="1"/>
      <c r="C18" s="14"/>
      <c r="D18" s="15"/>
      <c r="E18" s="29"/>
      <c r="F18" s="15"/>
      <c r="G18" s="29"/>
      <c r="H18" s="15"/>
      <c r="I18" s="29"/>
      <c r="J18" s="15"/>
    </row>
    <row r="19" spans="1:10" x14ac:dyDescent="0.45">
      <c r="A19" s="5"/>
      <c r="B19" s="1" t="s">
        <v>23</v>
      </c>
      <c r="C19" s="14"/>
      <c r="D19" s="10">
        <f>'Start Up'!B11</f>
        <v>0</v>
      </c>
      <c r="E19" s="33"/>
      <c r="F19" s="10">
        <f>CashYear1!N57</f>
        <v>0</v>
      </c>
      <c r="G19" s="33"/>
      <c r="H19" s="10">
        <f>CashYear2!N57</f>
        <v>0</v>
      </c>
      <c r="I19" s="33"/>
      <c r="J19" s="10">
        <f>CashYear3!N57</f>
        <v>0</v>
      </c>
    </row>
    <row r="20" spans="1:10" x14ac:dyDescent="0.45">
      <c r="A20" s="5"/>
      <c r="B20" s="1" t="s">
        <v>24</v>
      </c>
      <c r="C20" s="14"/>
      <c r="D20" s="10">
        <f>'Start Up'!B12</f>
        <v>0</v>
      </c>
      <c r="E20" s="33"/>
      <c r="F20" s="10">
        <f>CashYear1!N58</f>
        <v>0</v>
      </c>
      <c r="G20" s="33"/>
      <c r="H20" s="10">
        <f>CashYear2!N58</f>
        <v>0</v>
      </c>
      <c r="I20" s="33"/>
      <c r="J20" s="10">
        <f>CashYear3!N58</f>
        <v>0</v>
      </c>
    </row>
    <row r="21" spans="1:10" x14ac:dyDescent="0.45">
      <c r="A21" s="5"/>
      <c r="B21" s="1" t="s">
        <v>25</v>
      </c>
      <c r="C21" s="14"/>
      <c r="D21" s="10">
        <f>'Start Up'!B13</f>
        <v>0</v>
      </c>
      <c r="E21" s="33"/>
      <c r="F21" s="10">
        <f>CashYear1!N59</f>
        <v>0</v>
      </c>
      <c r="G21" s="33"/>
      <c r="H21" s="10">
        <f>CashYear2!N59</f>
        <v>0</v>
      </c>
      <c r="I21" s="33"/>
      <c r="J21" s="10">
        <f>CashYear3!N59</f>
        <v>0</v>
      </c>
    </row>
    <row r="22" spans="1:10" x14ac:dyDescent="0.45">
      <c r="A22" s="1"/>
      <c r="B22" s="5" t="s">
        <v>26</v>
      </c>
      <c r="C22" s="14"/>
      <c r="D22" s="17">
        <f>SUM(D19:D21)</f>
        <v>0</v>
      </c>
      <c r="E22" s="33"/>
      <c r="F22" s="17">
        <f>SUM(F19:F21)</f>
        <v>0</v>
      </c>
      <c r="G22" s="33"/>
      <c r="H22" s="17">
        <f>SUM(H19:H21)</f>
        <v>0</v>
      </c>
      <c r="I22" s="33"/>
      <c r="J22" s="17">
        <f>SUM(J19:J21)</f>
        <v>0</v>
      </c>
    </row>
    <row r="23" spans="1:10" ht="3.6" customHeight="1" x14ac:dyDescent="0.45">
      <c r="A23" s="1"/>
      <c r="B23" s="1"/>
      <c r="C23" s="39"/>
      <c r="D23" s="40"/>
      <c r="E23" s="29"/>
      <c r="F23" s="40"/>
      <c r="G23" s="29"/>
      <c r="H23" s="40"/>
      <c r="I23" s="29"/>
      <c r="J23" s="40"/>
    </row>
    <row r="24" spans="1:10" x14ac:dyDescent="0.45">
      <c r="A24" s="5" t="s">
        <v>27</v>
      </c>
      <c r="B24" s="1"/>
      <c r="C24" s="41"/>
      <c r="D24" s="40"/>
      <c r="E24" s="33"/>
      <c r="F24" s="40"/>
      <c r="G24" s="33"/>
      <c r="H24" s="40"/>
      <c r="I24" s="33"/>
      <c r="J24" s="40"/>
    </row>
    <row r="25" spans="1:10" x14ac:dyDescent="0.45">
      <c r="A25" s="1"/>
      <c r="B25" s="1"/>
      <c r="C25" s="39"/>
      <c r="D25" s="42"/>
      <c r="E25" s="34"/>
      <c r="F25" s="42"/>
      <c r="G25" s="34"/>
      <c r="H25" s="42"/>
      <c r="I25" s="34"/>
      <c r="J25" s="42"/>
    </row>
    <row r="26" spans="1:10" x14ac:dyDescent="0.45">
      <c r="B26" s="1" t="s">
        <v>28</v>
      </c>
      <c r="C26" s="14"/>
      <c r="D26" s="10">
        <f>'Start Up'!B15</f>
        <v>0</v>
      </c>
      <c r="E26" s="33"/>
      <c r="F26" s="10">
        <f>CashYear1!N61</f>
        <v>0</v>
      </c>
      <c r="G26" s="33"/>
      <c r="H26" s="10">
        <f>CashYear2!N61</f>
        <v>0</v>
      </c>
      <c r="I26" s="33"/>
      <c r="J26" s="10">
        <f>CashYear3!N61</f>
        <v>0</v>
      </c>
    </row>
    <row r="27" spans="1:10" x14ac:dyDescent="0.45">
      <c r="B27" s="5" t="s">
        <v>30</v>
      </c>
      <c r="C27" s="14"/>
      <c r="D27" s="17">
        <f>D26</f>
        <v>0</v>
      </c>
      <c r="E27" s="33"/>
      <c r="F27" s="17">
        <f>F26</f>
        <v>0</v>
      </c>
      <c r="G27" s="33"/>
      <c r="H27" s="17">
        <f>H26</f>
        <v>0</v>
      </c>
      <c r="I27" s="33"/>
      <c r="J27" s="17">
        <f>J26</f>
        <v>0</v>
      </c>
    </row>
    <row r="28" spans="1:10" ht="6" customHeight="1" thickBot="1" x14ac:dyDescent="0.5"/>
    <row r="29" spans="1:10" ht="16.5" thickTop="1" thickBot="1" x14ac:dyDescent="0.55000000000000004">
      <c r="A29" s="2" t="s">
        <v>29</v>
      </c>
      <c r="B29" s="2"/>
      <c r="C29" s="37"/>
      <c r="D29" s="36">
        <f>D27+D22</f>
        <v>0</v>
      </c>
      <c r="E29" s="33"/>
      <c r="F29" s="36">
        <f>F27+F22</f>
        <v>0</v>
      </c>
      <c r="G29" s="33"/>
      <c r="H29" s="36">
        <f>H27+H22</f>
        <v>0</v>
      </c>
      <c r="I29" s="33"/>
      <c r="J29" s="36">
        <f>J27+J22</f>
        <v>0</v>
      </c>
    </row>
    <row r="30" spans="1:10" ht="5.45" customHeight="1" thickTop="1" x14ac:dyDescent="0.45"/>
    <row r="31" spans="1:10" x14ac:dyDescent="0.45">
      <c r="A31" s="5" t="s">
        <v>31</v>
      </c>
      <c r="B31" s="1"/>
      <c r="C31" s="14"/>
      <c r="D31" s="15"/>
      <c r="F31" s="15"/>
      <c r="H31" s="15"/>
      <c r="J31" s="15"/>
    </row>
    <row r="32" spans="1:10" x14ac:dyDescent="0.45">
      <c r="A32" s="5"/>
      <c r="B32" s="1"/>
      <c r="C32" s="14"/>
      <c r="D32" s="10"/>
      <c r="F32" s="10"/>
      <c r="H32" s="10"/>
      <c r="J32" s="10"/>
    </row>
    <row r="33" spans="1:12" x14ac:dyDescent="0.45">
      <c r="A33" s="5"/>
      <c r="B33" s="1" t="s">
        <v>32</v>
      </c>
      <c r="C33" s="14"/>
      <c r="D33" s="10">
        <f>'Start Up'!B18</f>
        <v>0</v>
      </c>
      <c r="F33" s="10">
        <f>CashYear1!N64</f>
        <v>0</v>
      </c>
      <c r="H33" s="10">
        <f>CashYear2!N64</f>
        <v>0</v>
      </c>
      <c r="J33" s="10">
        <f>CashYear3!N64</f>
        <v>0</v>
      </c>
    </row>
    <row r="34" spans="1:12" ht="14.65" thickBot="1" x14ac:dyDescent="0.5">
      <c r="A34" s="5"/>
      <c r="B34" s="1" t="s">
        <v>53</v>
      </c>
      <c r="C34" s="14"/>
      <c r="D34" s="10">
        <f>'Start Up'!B19</f>
        <v>0</v>
      </c>
      <c r="F34" s="10">
        <f>CashYear1!N65</f>
        <v>0</v>
      </c>
      <c r="H34" s="10">
        <f>CashYear2!N65</f>
        <v>0</v>
      </c>
      <c r="J34" s="10">
        <f>CashYear3!N65</f>
        <v>0</v>
      </c>
      <c r="L34" s="70"/>
    </row>
    <row r="35" spans="1:12" ht="16.5" thickTop="1" thickBot="1" x14ac:dyDescent="0.55000000000000004">
      <c r="A35" s="2" t="s">
        <v>31</v>
      </c>
      <c r="B35" s="2"/>
      <c r="C35" s="37"/>
      <c r="D35" s="36">
        <f>SUM(D32:D34)</f>
        <v>0</v>
      </c>
      <c r="F35" s="36">
        <f>SUM(F32:F34)</f>
        <v>0</v>
      </c>
      <c r="H35" s="36">
        <f>SUM(H32:H34)</f>
        <v>0</v>
      </c>
      <c r="J35" s="36">
        <f>SUM(J32:J34)</f>
        <v>0</v>
      </c>
    </row>
    <row r="36" spans="1:12" ht="6.6" customHeight="1" thickTop="1" thickBot="1" x14ac:dyDescent="0.5">
      <c r="A36" s="1"/>
      <c r="B36" s="5"/>
      <c r="C36" s="39"/>
      <c r="D36" s="38"/>
      <c r="F36" s="38"/>
      <c r="H36" s="38"/>
      <c r="J36" s="38"/>
    </row>
    <row r="37" spans="1:12" ht="16.5" thickTop="1" thickBot="1" x14ac:dyDescent="0.55000000000000004">
      <c r="A37" s="2" t="s">
        <v>33</v>
      </c>
      <c r="B37" s="2"/>
      <c r="C37" s="37"/>
      <c r="D37" s="36">
        <f>D35+D29</f>
        <v>0</v>
      </c>
      <c r="F37" s="36">
        <f>F35+F29</f>
        <v>0</v>
      </c>
      <c r="H37" s="36">
        <f>H35+H29</f>
        <v>0</v>
      </c>
      <c r="J37" s="36">
        <f>J35+J29</f>
        <v>0</v>
      </c>
    </row>
    <row r="38" spans="1:12" ht="14.65" thickTop="1" x14ac:dyDescent="0.45"/>
    <row r="39" spans="1:12" x14ac:dyDescent="0.45">
      <c r="B39" s="24" t="s">
        <v>34</v>
      </c>
      <c r="C39" s="24"/>
      <c r="D39" s="85">
        <f>ROUND(D37,0)-ROUND(D16,0)</f>
        <v>0</v>
      </c>
      <c r="E39" s="43"/>
      <c r="F39" s="85">
        <f>ROUND(F37,0)-ROUND(F16,0)</f>
        <v>0</v>
      </c>
      <c r="G39" s="43"/>
      <c r="H39" s="85">
        <f>ROUND(H37,0)-ROUND(H16,0)</f>
        <v>0</v>
      </c>
      <c r="I39" s="43"/>
      <c r="J39" s="85">
        <f>ROUND(J37,0)-ROUND(J16,0)</f>
        <v>0</v>
      </c>
    </row>
  </sheetData>
  <conditionalFormatting sqref="C39:D39">
    <cfRule type="cellIs" dxfId="7" priority="7" operator="equal">
      <formula>0</formula>
    </cfRule>
    <cfRule type="cellIs" dxfId="6" priority="8" operator="notEqual">
      <formula>0</formula>
    </cfRule>
  </conditionalFormatting>
  <conditionalFormatting sqref="F39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H39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J39">
    <cfRule type="cellIs" dxfId="1" priority="1" operator="equal">
      <formula>0</formula>
    </cfRule>
    <cfRule type="cellIs" dxfId="0" priority="2" operator="notEqual">
      <formula>0</formula>
    </cfRule>
  </conditionalFormatting>
  <pageMargins left="0.25" right="0.25" top="0.75" bottom="0.75" header="0.3" footer="0.3"/>
  <pageSetup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2652-02DB-490E-9D8D-C18B0ADDB9E8}">
  <sheetPr>
    <tabColor theme="3" tint="0.39997558519241921"/>
  </sheetPr>
  <dimension ref="A1:N33"/>
  <sheetViews>
    <sheetView topLeftCell="A5" workbookViewId="0">
      <selection activeCell="C30" sqref="C30"/>
    </sheetView>
  </sheetViews>
  <sheetFormatPr defaultRowHeight="14.25" x14ac:dyDescent="0.45"/>
  <cols>
    <col min="1" max="1" width="4.86328125" customWidth="1"/>
    <col min="2" max="2" width="35.53125" customWidth="1"/>
    <col min="3" max="14" width="11.33203125" customWidth="1"/>
  </cols>
  <sheetData>
    <row r="1" spans="1:13" ht="28.5" x14ac:dyDescent="0.85">
      <c r="A1" s="193" t="s">
        <v>225</v>
      </c>
      <c r="L1" s="194"/>
      <c r="M1" s="194"/>
    </row>
    <row r="2" spans="1:13" x14ac:dyDescent="0.45">
      <c r="B2" s="24" t="s">
        <v>226</v>
      </c>
    </row>
    <row r="3" spans="1:13" x14ac:dyDescent="0.45">
      <c r="B3" s="195" t="s">
        <v>227</v>
      </c>
    </row>
    <row r="5" spans="1:13" x14ac:dyDescent="0.45">
      <c r="B5" s="196"/>
      <c r="C5" s="197"/>
    </row>
    <row r="6" spans="1:13" x14ac:dyDescent="0.45">
      <c r="B6" s="196"/>
      <c r="C6" s="197"/>
    </row>
    <row r="7" spans="1:13" x14ac:dyDescent="0.45">
      <c r="B7" s="196"/>
      <c r="C7" s="201"/>
    </row>
    <row r="8" spans="1:13" x14ac:dyDescent="0.45">
      <c r="B8" s="196"/>
      <c r="C8" s="198"/>
    </row>
    <row r="9" spans="1:13" x14ac:dyDescent="0.45">
      <c r="C9" s="202"/>
    </row>
    <row r="10" spans="1:13" x14ac:dyDescent="0.45">
      <c r="C10" s="198"/>
    </row>
    <row r="11" spans="1:13" x14ac:dyDescent="0.45">
      <c r="C11" s="198"/>
    </row>
    <row r="12" spans="1:13" x14ac:dyDescent="0.45">
      <c r="C12" s="198"/>
    </row>
    <row r="14" spans="1:13" x14ac:dyDescent="0.45">
      <c r="D14" s="199"/>
      <c r="E14" s="24"/>
    </row>
    <row r="15" spans="1:13" x14ac:dyDescent="0.45">
      <c r="C15" s="219"/>
      <c r="D15" s="220"/>
      <c r="E15" s="221"/>
    </row>
    <row r="16" spans="1:13" x14ac:dyDescent="0.45">
      <c r="B16" s="196"/>
      <c r="C16" s="222"/>
      <c r="D16" s="200"/>
      <c r="E16" s="203"/>
    </row>
    <row r="17" spans="2:14" x14ac:dyDescent="0.45">
      <c r="B17" s="196"/>
      <c r="C17" s="222"/>
      <c r="D17" s="200"/>
      <c r="E17" s="203"/>
    </row>
    <row r="18" spans="2:14" x14ac:dyDescent="0.45">
      <c r="B18" s="196"/>
      <c r="C18" s="222"/>
      <c r="D18" s="200"/>
      <c r="E18" s="203"/>
    </row>
    <row r="19" spans="2:14" x14ac:dyDescent="0.45">
      <c r="B19" s="196"/>
      <c r="C19" s="222"/>
      <c r="D19" s="200"/>
      <c r="E19" s="203"/>
    </row>
    <row r="20" spans="2:14" x14ac:dyDescent="0.45">
      <c r="B20" s="196"/>
      <c r="C20" s="222"/>
      <c r="D20" s="200"/>
      <c r="E20" s="203"/>
    </row>
    <row r="21" spans="2:14" x14ac:dyDescent="0.45">
      <c r="B21" s="196"/>
      <c r="C21" s="222"/>
      <c r="D21" s="200"/>
      <c r="E21" s="203"/>
    </row>
    <row r="22" spans="2:14" x14ac:dyDescent="0.45">
      <c r="B22" s="196"/>
      <c r="C22" s="222"/>
      <c r="D22" s="200"/>
      <c r="E22" s="203"/>
    </row>
    <row r="23" spans="2:14" x14ac:dyDescent="0.45">
      <c r="B23" s="196"/>
      <c r="C23" s="222"/>
      <c r="D23" s="200"/>
      <c r="E23" s="203"/>
    </row>
    <row r="24" spans="2:14" x14ac:dyDescent="0.45">
      <c r="B24" s="196"/>
      <c r="C24" s="222"/>
      <c r="D24" s="200"/>
      <c r="E24" s="203"/>
    </row>
    <row r="25" spans="2:14" x14ac:dyDescent="0.45">
      <c r="C25" s="211" t="s">
        <v>168</v>
      </c>
      <c r="D25" s="211" t="s">
        <v>169</v>
      </c>
      <c r="E25" s="211" t="s">
        <v>170</v>
      </c>
      <c r="F25" s="211" t="s">
        <v>171</v>
      </c>
      <c r="G25" s="211" t="s">
        <v>172</v>
      </c>
      <c r="H25" s="211" t="s">
        <v>173</v>
      </c>
      <c r="I25" s="211" t="s">
        <v>174</v>
      </c>
      <c r="J25" s="211" t="s">
        <v>175</v>
      </c>
      <c r="K25" s="211" t="s">
        <v>176</v>
      </c>
      <c r="L25" s="211" t="s">
        <v>177</v>
      </c>
      <c r="M25" s="211" t="s">
        <v>178</v>
      </c>
      <c r="N25" s="211" t="s">
        <v>179</v>
      </c>
    </row>
    <row r="26" spans="2:14" x14ac:dyDescent="0.45">
      <c r="B26" s="223" t="s">
        <v>234</v>
      </c>
      <c r="C26" s="140">
        <f>CashYear1!C35-CashYear1!C44</f>
        <v>0</v>
      </c>
      <c r="D26" s="140">
        <f>CashYear1!D35-CashYear1!D44</f>
        <v>0</v>
      </c>
      <c r="E26" s="140">
        <f>CashYear1!E35-CashYear1!E44</f>
        <v>0</v>
      </c>
      <c r="F26" s="140">
        <f>CashYear1!F35-CashYear1!F44</f>
        <v>0</v>
      </c>
      <c r="G26" s="140">
        <f>CashYear1!G35-CashYear1!G44</f>
        <v>0</v>
      </c>
      <c r="H26" s="140">
        <f>CashYear1!H35-CashYear1!H44</f>
        <v>0</v>
      </c>
      <c r="I26" s="140">
        <f>CashYear1!I35-CashYear1!I44</f>
        <v>0</v>
      </c>
      <c r="J26" s="140">
        <f>CashYear1!J35-CashYear1!J44</f>
        <v>0</v>
      </c>
      <c r="K26" s="140">
        <f>CashYear1!K35-CashYear1!K44</f>
        <v>0</v>
      </c>
      <c r="L26" s="140">
        <f>CashYear1!L35-CashYear1!L44</f>
        <v>0</v>
      </c>
      <c r="M26" s="140">
        <f>CashYear1!M35-CashYear1!M44</f>
        <v>0</v>
      </c>
      <c r="N26" s="140">
        <f>CashYear1!N35-CashYear1!N44</f>
        <v>0</v>
      </c>
    </row>
    <row r="27" spans="2:14" x14ac:dyDescent="0.45">
      <c r="B27" s="224" t="s">
        <v>235</v>
      </c>
      <c r="C27" s="90" t="e">
        <f>C26/'P&amp;L'!$I$18</f>
        <v>#DIV/0!</v>
      </c>
      <c r="D27" s="90" t="e">
        <f>D26/'P&amp;L'!$I$18</f>
        <v>#DIV/0!</v>
      </c>
      <c r="E27" s="90" t="e">
        <f>E26/'P&amp;L'!$I$18</f>
        <v>#DIV/0!</v>
      </c>
      <c r="F27" s="90" t="e">
        <f>F26/'P&amp;L'!$I$18</f>
        <v>#DIV/0!</v>
      </c>
      <c r="G27" s="90" t="e">
        <f>G26/'P&amp;L'!$I$18</f>
        <v>#DIV/0!</v>
      </c>
      <c r="H27" s="90" t="e">
        <f>H26/'P&amp;L'!$I$18</f>
        <v>#DIV/0!</v>
      </c>
      <c r="I27" s="90" t="e">
        <f>I26/'P&amp;L'!$I$18</f>
        <v>#DIV/0!</v>
      </c>
      <c r="J27" s="90" t="e">
        <f>J26/'P&amp;L'!$I$18</f>
        <v>#DIV/0!</v>
      </c>
      <c r="K27" s="90" t="e">
        <f>K26/'P&amp;L'!$I$18</f>
        <v>#DIV/0!</v>
      </c>
      <c r="L27" s="90" t="e">
        <f>L26/'P&amp;L'!$I$18</f>
        <v>#DIV/0!</v>
      </c>
      <c r="M27" s="90" t="e">
        <f>M26/'P&amp;L'!$I$18</f>
        <v>#DIV/0!</v>
      </c>
      <c r="N27" s="90" t="e">
        <f>N26/'P&amp;L'!$I$18</f>
        <v>#DIV/0!</v>
      </c>
    </row>
    <row r="28" spans="2:14" x14ac:dyDescent="0.45">
      <c r="B28" s="225" t="s">
        <v>229</v>
      </c>
      <c r="C28" s="140">
        <f>CashYear1!C6</f>
        <v>0</v>
      </c>
      <c r="D28" s="140">
        <f>CashYear1!D6</f>
        <v>0</v>
      </c>
      <c r="E28" s="140">
        <f>CashYear1!E6</f>
        <v>0</v>
      </c>
      <c r="F28" s="140">
        <f>CashYear1!F6</f>
        <v>0</v>
      </c>
      <c r="G28" s="140">
        <f>CashYear1!G6</f>
        <v>0</v>
      </c>
      <c r="H28" s="140">
        <f>CashYear1!H6</f>
        <v>0</v>
      </c>
      <c r="I28" s="140">
        <f>CashYear1!I6</f>
        <v>0</v>
      </c>
      <c r="J28" s="140">
        <f>CashYear1!J6</f>
        <v>0</v>
      </c>
      <c r="K28" s="140">
        <f>CashYear1!K6</f>
        <v>0</v>
      </c>
      <c r="L28" s="140">
        <f>CashYear1!L6</f>
        <v>0</v>
      </c>
      <c r="M28" s="140">
        <f>CashYear1!M6</f>
        <v>0</v>
      </c>
      <c r="N28" s="140">
        <f>CashYear1!N6</f>
        <v>0</v>
      </c>
    </row>
    <row r="30" spans="2:14" x14ac:dyDescent="0.45">
      <c r="B30" s="226" t="s">
        <v>228</v>
      </c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</row>
    <row r="31" spans="2:14" x14ac:dyDescent="0.45">
      <c r="B31" s="226" t="s">
        <v>244</v>
      </c>
      <c r="C31" s="211" t="e">
        <f>ROUNDUP(C27/C30,0)</f>
        <v>#DIV/0!</v>
      </c>
      <c r="D31" s="211" t="e">
        <f t="shared" ref="D31:N31" si="0">ROUNDUP(D27/D30,0)</f>
        <v>#DIV/0!</v>
      </c>
      <c r="E31" s="211" t="e">
        <f t="shared" si="0"/>
        <v>#DIV/0!</v>
      </c>
      <c r="F31" s="211" t="e">
        <f t="shared" si="0"/>
        <v>#DIV/0!</v>
      </c>
      <c r="G31" s="211" t="e">
        <f t="shared" si="0"/>
        <v>#DIV/0!</v>
      </c>
      <c r="H31" s="211" t="e">
        <f t="shared" si="0"/>
        <v>#DIV/0!</v>
      </c>
      <c r="I31" s="211" t="e">
        <f t="shared" si="0"/>
        <v>#DIV/0!</v>
      </c>
      <c r="J31" s="211" t="e">
        <f t="shared" si="0"/>
        <v>#DIV/0!</v>
      </c>
      <c r="K31" s="211" t="e">
        <f t="shared" si="0"/>
        <v>#DIV/0!</v>
      </c>
      <c r="L31" s="211" t="e">
        <f t="shared" si="0"/>
        <v>#DIV/0!</v>
      </c>
      <c r="M31" s="211" t="e">
        <f t="shared" si="0"/>
        <v>#DIV/0!</v>
      </c>
      <c r="N31" s="211" t="e">
        <f t="shared" si="0"/>
        <v>#DIV/0!</v>
      </c>
    </row>
    <row r="32" spans="2:14" x14ac:dyDescent="0.45">
      <c r="B32" s="226" t="s">
        <v>230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</row>
    <row r="33" spans="2:14" x14ac:dyDescent="0.45">
      <c r="B33" s="226" t="s">
        <v>245</v>
      </c>
      <c r="C33" s="211" t="str">
        <f>IFERROR(ROUNDUP(C31/C32,0),"NA")</f>
        <v>NA</v>
      </c>
      <c r="D33" s="211" t="str">
        <f t="shared" ref="D33:N33" si="1">IFERROR(ROUNDUP(D31/D32,0),"NA")</f>
        <v>NA</v>
      </c>
      <c r="E33" s="211" t="str">
        <f t="shared" si="1"/>
        <v>NA</v>
      </c>
      <c r="F33" s="211" t="str">
        <f t="shared" si="1"/>
        <v>NA</v>
      </c>
      <c r="G33" s="211" t="str">
        <f t="shared" si="1"/>
        <v>NA</v>
      </c>
      <c r="H33" s="211" t="str">
        <f t="shared" si="1"/>
        <v>NA</v>
      </c>
      <c r="I33" s="211" t="str">
        <f t="shared" si="1"/>
        <v>NA</v>
      </c>
      <c r="J33" s="211" t="str">
        <f t="shared" si="1"/>
        <v>NA</v>
      </c>
      <c r="K33" s="211" t="str">
        <f t="shared" si="1"/>
        <v>NA</v>
      </c>
      <c r="L33" s="211" t="str">
        <f t="shared" si="1"/>
        <v>NA</v>
      </c>
      <c r="M33" s="211" t="str">
        <f t="shared" si="1"/>
        <v>NA</v>
      </c>
      <c r="N33" s="211" t="str">
        <f t="shared" si="1"/>
        <v>NA</v>
      </c>
    </row>
  </sheetData>
  <phoneticPr fontId="2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Start Up</vt:lpstr>
      <vt:lpstr>Sales</vt:lpstr>
      <vt:lpstr>Expenses</vt:lpstr>
      <vt:lpstr>CashYear1</vt:lpstr>
      <vt:lpstr>CashYear2</vt:lpstr>
      <vt:lpstr>CashYear3</vt:lpstr>
      <vt:lpstr>P&amp;L</vt:lpstr>
      <vt:lpstr>BS</vt:lpstr>
      <vt:lpstr>BREAKEVEN_ANALYSIS</vt:lpstr>
      <vt:lpstr>Loans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</dc:creator>
  <cp:lastModifiedBy>Rick Leibowitz</cp:lastModifiedBy>
  <cp:lastPrinted>2025-02-10T21:42:33Z</cp:lastPrinted>
  <dcterms:created xsi:type="dcterms:W3CDTF">2019-11-04T20:26:40Z</dcterms:created>
  <dcterms:modified xsi:type="dcterms:W3CDTF">2025-03-02T22:22:35Z</dcterms:modified>
</cp:coreProperties>
</file>